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ina.arias\Documents\Johanna\Actualización formatos Datos Abiertos\2025\Información educativa\Estudiantes\"/>
    </mc:Choice>
  </mc:AlternateContent>
  <xr:revisionPtr revIDLastSave="0" documentId="13_ncr:1_{10DFA4AF-A825-41F1-8A86-40DDDE1DAD5F}" xr6:coauthVersionLast="47" xr6:coauthVersionMax="47" xr10:uidLastSave="{00000000-0000-0000-0000-000000000000}"/>
  <bookViews>
    <workbookView showSheetTabs="0" xWindow="1080" yWindow="195" windowWidth="24975" windowHeight="14580" tabRatio="745" xr2:uid="{6D0DD53B-44DE-48D3-A56C-FE1BBA999B1D}"/>
  </bookViews>
  <sheets>
    <sheet name="Portada" sheetId="6" r:id="rId1"/>
    <sheet name="Contraportada" sheetId="7" r:id="rId2"/>
    <sheet name="Indice" sheetId="8" r:id="rId3"/>
    <sheet name="Tabla_01" sheetId="1" r:id="rId4"/>
    <sheet name="Tabla_02" sheetId="2" r:id="rId5"/>
    <sheet name="Tabla_03" sheetId="4" r:id="rId6"/>
    <sheet name="Tabla_04" sheetId="5" r:id="rId7"/>
    <sheet name="Tabla_05" sheetId="9" r:id="rId8"/>
    <sheet name="Tabla_06" sheetId="10" r:id="rId9"/>
    <sheet name="Tabla_07" sheetId="11" r:id="rId10"/>
    <sheet name="Tabla_08" sheetId="12" r:id="rId11"/>
    <sheet name="Hoja3" sheetId="3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1" l="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B17" i="11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B18" i="9"/>
  <c r="C35" i="4"/>
  <c r="C31" i="4"/>
  <c r="C27" i="4"/>
  <c r="C23" i="4"/>
  <c r="C21" i="4"/>
  <c r="C18" i="4"/>
  <c r="C32" i="1"/>
  <c r="C21" i="1"/>
  <c r="C18" i="1"/>
  <c r="C17" i="4" l="1"/>
  <c r="C17" i="1"/>
  <c r="Q32" i="1" l="1"/>
  <c r="Q21" i="1"/>
  <c r="Q18" i="1"/>
  <c r="AG31" i="4"/>
  <c r="AG35" i="4"/>
  <c r="AG27" i="4"/>
  <c r="AG23" i="4"/>
  <c r="AG21" i="4"/>
  <c r="AG18" i="4"/>
  <c r="AG21" i="1"/>
  <c r="AG32" i="1"/>
  <c r="AG18" i="1"/>
  <c r="Q35" i="4"/>
  <c r="Q31" i="4"/>
  <c r="Q27" i="4"/>
  <c r="Q23" i="4"/>
  <c r="Q21" i="4"/>
  <c r="Q18" i="4"/>
  <c r="AF18" i="4"/>
  <c r="AF21" i="4"/>
  <c r="AF23" i="4"/>
  <c r="AF27" i="4"/>
  <c r="AF31" i="4"/>
  <c r="AF35" i="4"/>
  <c r="P18" i="4"/>
  <c r="P21" i="4"/>
  <c r="P23" i="4"/>
  <c r="P27" i="4"/>
  <c r="P31" i="4"/>
  <c r="P35" i="4"/>
  <c r="P18" i="1"/>
  <c r="P21" i="1"/>
  <c r="P32" i="1"/>
  <c r="AF18" i="1"/>
  <c r="AF21" i="1"/>
  <c r="AF32" i="1"/>
  <c r="S21" i="1"/>
  <c r="S18" i="1"/>
  <c r="AE32" i="1"/>
  <c r="AE21" i="1"/>
  <c r="AE18" i="1"/>
  <c r="AE18" i="4"/>
  <c r="AE21" i="4"/>
  <c r="AE23" i="4"/>
  <c r="AE27" i="4"/>
  <c r="AE31" i="4"/>
  <c r="AE35" i="4"/>
  <c r="O18" i="4"/>
  <c r="O21" i="4"/>
  <c r="O23" i="4"/>
  <c r="O27" i="4"/>
  <c r="O31" i="4"/>
  <c r="O35" i="4"/>
  <c r="M32" i="1"/>
  <c r="N32" i="1"/>
  <c r="O18" i="1"/>
  <c r="O21" i="1"/>
  <c r="O32" i="1"/>
  <c r="N21" i="1"/>
  <c r="AD35" i="4"/>
  <c r="AD31" i="4"/>
  <c r="AD27" i="4"/>
  <c r="AD23" i="4"/>
  <c r="AD21" i="4"/>
  <c r="AD18" i="4"/>
  <c r="N35" i="4"/>
  <c r="N31" i="4"/>
  <c r="N27" i="4"/>
  <c r="N23" i="4"/>
  <c r="N21" i="4"/>
  <c r="N18" i="4"/>
  <c r="AC18" i="1"/>
  <c r="AD18" i="1"/>
  <c r="Q17" i="1" l="1"/>
  <c r="AG17" i="4"/>
  <c r="AG17" i="1"/>
  <c r="Q17" i="4"/>
  <c r="P17" i="4"/>
  <c r="AF17" i="4"/>
  <c r="O17" i="4"/>
  <c r="AE17" i="4"/>
  <c r="P17" i="1"/>
  <c r="AF17" i="1"/>
  <c r="O17" i="1"/>
  <c r="AE17" i="1"/>
  <c r="AD17" i="4"/>
  <c r="N17" i="4"/>
  <c r="AD21" i="1"/>
  <c r="AD32" i="1"/>
  <c r="N18" i="1"/>
  <c r="T21" i="1"/>
  <c r="U21" i="1"/>
  <c r="V21" i="1"/>
  <c r="W21" i="1"/>
  <c r="X21" i="1"/>
  <c r="Y21" i="1"/>
  <c r="Z21" i="1"/>
  <c r="AA21" i="1"/>
  <c r="AB21" i="1"/>
  <c r="AC21" i="1"/>
  <c r="S32" i="1"/>
  <c r="S17" i="1" s="1"/>
  <c r="T32" i="1"/>
  <c r="U32" i="1"/>
  <c r="V32" i="1"/>
  <c r="W32" i="1"/>
  <c r="X32" i="1"/>
  <c r="Y32" i="1"/>
  <c r="Z32" i="1"/>
  <c r="AA32" i="1"/>
  <c r="AB32" i="1"/>
  <c r="AC32" i="1"/>
  <c r="D35" i="4"/>
  <c r="E35" i="4"/>
  <c r="F35" i="4"/>
  <c r="G35" i="4"/>
  <c r="H35" i="4"/>
  <c r="I35" i="4"/>
  <c r="J35" i="4"/>
  <c r="K35" i="4"/>
  <c r="L35" i="4"/>
  <c r="M35" i="4"/>
  <c r="S35" i="4"/>
  <c r="T35" i="4"/>
  <c r="U35" i="4"/>
  <c r="V35" i="4"/>
  <c r="W35" i="4"/>
  <c r="X35" i="4"/>
  <c r="Y35" i="4"/>
  <c r="Z35" i="4"/>
  <c r="AA35" i="4"/>
  <c r="AB35" i="4"/>
  <c r="AC35" i="4"/>
  <c r="D31" i="4"/>
  <c r="E31" i="4"/>
  <c r="F31" i="4"/>
  <c r="G31" i="4"/>
  <c r="H31" i="4"/>
  <c r="I31" i="4"/>
  <c r="J31" i="4"/>
  <c r="K31" i="4"/>
  <c r="L31" i="4"/>
  <c r="M31" i="4"/>
  <c r="S31" i="4"/>
  <c r="T31" i="4"/>
  <c r="U31" i="4"/>
  <c r="V31" i="4"/>
  <c r="W31" i="4"/>
  <c r="X31" i="4"/>
  <c r="Y31" i="4"/>
  <c r="Z31" i="4"/>
  <c r="AA31" i="4"/>
  <c r="AB31" i="4"/>
  <c r="AC31" i="4"/>
  <c r="D27" i="4"/>
  <c r="E27" i="4"/>
  <c r="F27" i="4"/>
  <c r="G27" i="4"/>
  <c r="H27" i="4"/>
  <c r="I27" i="4"/>
  <c r="J27" i="4"/>
  <c r="K27" i="4"/>
  <c r="L27" i="4"/>
  <c r="M27" i="4"/>
  <c r="S27" i="4"/>
  <c r="T27" i="4"/>
  <c r="U27" i="4"/>
  <c r="V27" i="4"/>
  <c r="W27" i="4"/>
  <c r="X27" i="4"/>
  <c r="Y27" i="4"/>
  <c r="Z27" i="4"/>
  <c r="AA27" i="4"/>
  <c r="AB27" i="4"/>
  <c r="AC27" i="4"/>
  <c r="D23" i="4"/>
  <c r="E23" i="4"/>
  <c r="F23" i="4"/>
  <c r="G23" i="4"/>
  <c r="H23" i="4"/>
  <c r="I23" i="4"/>
  <c r="J23" i="4"/>
  <c r="K23" i="4"/>
  <c r="L23" i="4"/>
  <c r="M23" i="4"/>
  <c r="S23" i="4"/>
  <c r="T23" i="4"/>
  <c r="U23" i="4"/>
  <c r="V23" i="4"/>
  <c r="W23" i="4"/>
  <c r="X23" i="4"/>
  <c r="Y23" i="4"/>
  <c r="Z23" i="4"/>
  <c r="AA23" i="4"/>
  <c r="AB23" i="4"/>
  <c r="AC23" i="4"/>
  <c r="D21" i="4"/>
  <c r="E21" i="4"/>
  <c r="F21" i="4"/>
  <c r="G21" i="4"/>
  <c r="H21" i="4"/>
  <c r="I21" i="4"/>
  <c r="J21" i="4"/>
  <c r="K21" i="4"/>
  <c r="L21" i="4"/>
  <c r="M21" i="4"/>
  <c r="S21" i="4"/>
  <c r="T21" i="4"/>
  <c r="U21" i="4"/>
  <c r="V21" i="4"/>
  <c r="W21" i="4"/>
  <c r="X21" i="4"/>
  <c r="Y21" i="4"/>
  <c r="Z21" i="4"/>
  <c r="AA21" i="4"/>
  <c r="AB21" i="4"/>
  <c r="AC21" i="4"/>
  <c r="D18" i="4"/>
  <c r="E18" i="4"/>
  <c r="F18" i="4"/>
  <c r="G18" i="4"/>
  <c r="H18" i="4"/>
  <c r="I18" i="4"/>
  <c r="J18" i="4"/>
  <c r="K18" i="4"/>
  <c r="L18" i="4"/>
  <c r="M18" i="4"/>
  <c r="S18" i="4"/>
  <c r="T18" i="4"/>
  <c r="U18" i="4"/>
  <c r="V18" i="4"/>
  <c r="W18" i="4"/>
  <c r="X18" i="4"/>
  <c r="Y18" i="4"/>
  <c r="Z18" i="4"/>
  <c r="AA18" i="4"/>
  <c r="AB18" i="4"/>
  <c r="AC18" i="4"/>
  <c r="D21" i="1"/>
  <c r="E21" i="1"/>
  <c r="F21" i="1"/>
  <c r="G21" i="1"/>
  <c r="H21" i="1"/>
  <c r="I21" i="1"/>
  <c r="J21" i="1"/>
  <c r="K21" i="1"/>
  <c r="L21" i="1"/>
  <c r="M21" i="1"/>
  <c r="T18" i="1"/>
  <c r="U18" i="1"/>
  <c r="V18" i="1"/>
  <c r="W18" i="1"/>
  <c r="X18" i="1"/>
  <c r="Y18" i="1"/>
  <c r="Z18" i="1"/>
  <c r="AA18" i="1"/>
  <c r="AB18" i="1"/>
  <c r="D32" i="1"/>
  <c r="E32" i="1"/>
  <c r="F32" i="1"/>
  <c r="G32" i="1"/>
  <c r="H32" i="1"/>
  <c r="I32" i="1"/>
  <c r="J32" i="1"/>
  <c r="K32" i="1"/>
  <c r="L32" i="1"/>
  <c r="M18" i="1"/>
  <c r="D18" i="1"/>
  <c r="E18" i="1"/>
  <c r="F18" i="1"/>
  <c r="G18" i="1"/>
  <c r="H18" i="1"/>
  <c r="I18" i="1"/>
  <c r="J18" i="1"/>
  <c r="K18" i="1"/>
  <c r="L18" i="1"/>
  <c r="K17" i="1" l="1"/>
  <c r="AC17" i="1"/>
  <c r="AD17" i="1"/>
  <c r="S17" i="4"/>
  <c r="H17" i="1"/>
  <c r="Y17" i="1"/>
  <c r="L17" i="1"/>
  <c r="D17" i="1"/>
  <c r="J17" i="1"/>
  <c r="M17" i="1"/>
  <c r="N17" i="1"/>
  <c r="V17" i="1"/>
  <c r="U17" i="1"/>
  <c r="G17" i="1"/>
  <c r="AB17" i="1"/>
  <c r="F17" i="1"/>
  <c r="I17" i="1"/>
  <c r="AA17" i="1"/>
  <c r="E17" i="1"/>
  <c r="T17" i="1"/>
  <c r="X17" i="1"/>
  <c r="W17" i="1"/>
  <c r="Z17" i="1"/>
  <c r="J17" i="4"/>
  <c r="AB17" i="4"/>
  <c r="T17" i="4"/>
  <c r="G17" i="4"/>
  <c r="X17" i="4"/>
  <c r="AA17" i="4"/>
  <c r="F17" i="4"/>
  <c r="W17" i="4"/>
  <c r="Z17" i="4"/>
  <c r="M17" i="4"/>
  <c r="E17" i="4"/>
  <c r="D17" i="4"/>
  <c r="V17" i="4"/>
  <c r="K17" i="4"/>
  <c r="I17" i="4"/>
  <c r="AC17" i="4"/>
  <c r="U17" i="4"/>
  <c r="H17" i="4"/>
  <c r="Y17" i="4"/>
  <c r="L17" i="4"/>
</calcChain>
</file>

<file path=xl/sharedStrings.xml><?xml version="1.0" encoding="utf-8"?>
<sst xmlns="http://schemas.openxmlformats.org/spreadsheetml/2006/main" count="370" uniqueCount="193">
  <si>
    <t>Índice de Contenido</t>
  </si>
  <si>
    <t xml:space="preserve">Tabla 1. </t>
  </si>
  <si>
    <t xml:space="preserve">Fuente: </t>
  </si>
  <si>
    <t>Registros Administrativos del Ministerio de Educación - Proyección Poblacional INEC.</t>
  </si>
  <si>
    <t xml:space="preserve">Elaborado por: </t>
  </si>
  <si>
    <t>* Archivo Maestro de Instituciones Educativas (AMIE).</t>
  </si>
  <si>
    <t>Total Nacional</t>
  </si>
  <si>
    <t>Inicial</t>
  </si>
  <si>
    <t>Total Inicial</t>
  </si>
  <si>
    <t>Grupo 3 años</t>
  </si>
  <si>
    <t>Grupo 4 años</t>
  </si>
  <si>
    <t>EGB</t>
  </si>
  <si>
    <t>Total EGB</t>
  </si>
  <si>
    <t>1er año Básica</t>
  </si>
  <si>
    <t>2do año Básica</t>
  </si>
  <si>
    <t>3er año Básica</t>
  </si>
  <si>
    <t>4to año Básica</t>
  </si>
  <si>
    <t>5to año Básica</t>
  </si>
  <si>
    <t>6to año Básica</t>
  </si>
  <si>
    <t>7mo año Básica</t>
  </si>
  <si>
    <t>8vo año Básica</t>
  </si>
  <si>
    <t>9no año Básica</t>
  </si>
  <si>
    <t>10mo año Básica</t>
  </si>
  <si>
    <t>Bachillerato</t>
  </si>
  <si>
    <t>Total Bachillerato</t>
  </si>
  <si>
    <t>1er Año Bachillerato</t>
  </si>
  <si>
    <t>2do Año Bachillerato</t>
  </si>
  <si>
    <t>3er Año Bachillerato</t>
  </si>
  <si>
    <t>2010-2011 Inicio</t>
  </si>
  <si>
    <t>2011-2012 Inicio</t>
  </si>
  <si>
    <t>2012-2013 Inicio</t>
  </si>
  <si>
    <t>2013-2014 Inicio</t>
  </si>
  <si>
    <t>2014-2015 Inicio</t>
  </si>
  <si>
    <t>2015-2016 Inicio</t>
  </si>
  <si>
    <t>2016-2017 Inicio</t>
  </si>
  <si>
    <t>2017-2018 Inicio</t>
  </si>
  <si>
    <t>2018-2019 Inicio</t>
  </si>
  <si>
    <t>2019-2020 Inicio</t>
  </si>
  <si>
    <t>2020-2021 Inicio</t>
  </si>
  <si>
    <t>Preparatoria</t>
  </si>
  <si>
    <t>Tasa Bruta de Matrícula</t>
  </si>
  <si>
    <t>*Número de Matriculados</t>
  </si>
  <si>
    <t>**Proyección Poblacional INEC</t>
  </si>
  <si>
    <t>Educación Elemental</t>
  </si>
  <si>
    <t>Educación Media</t>
  </si>
  <si>
    <t>Educación Superior</t>
  </si>
  <si>
    <t>Total Educación Elemental</t>
  </si>
  <si>
    <t xml:space="preserve">Tabla 3. </t>
  </si>
  <si>
    <t>NIVEL</t>
  </si>
  <si>
    <t>SUBNIVEL</t>
  </si>
  <si>
    <t xml:space="preserve">Tabla 2. </t>
  </si>
  <si>
    <t xml:space="preserve">Tabla 4. </t>
  </si>
  <si>
    <t xml:space="preserve">2010-2011 </t>
  </si>
  <si>
    <t xml:space="preserve">2011-2012 </t>
  </si>
  <si>
    <t xml:space="preserve">2012-2013 </t>
  </si>
  <si>
    <t xml:space="preserve">2013-2014 </t>
  </si>
  <si>
    <t xml:space="preserve">2014-2015 </t>
  </si>
  <si>
    <t xml:space="preserve">2015-2016 </t>
  </si>
  <si>
    <t xml:space="preserve">2016-2017 </t>
  </si>
  <si>
    <t xml:space="preserve">2017-2018 </t>
  </si>
  <si>
    <t xml:space="preserve">2018-2019 </t>
  </si>
  <si>
    <t xml:space="preserve">2019-2020 </t>
  </si>
  <si>
    <t>2020-2021</t>
  </si>
  <si>
    <t>Tabla 1. Total de estudiantes del grupo de 3 años a 3ro. de bachillerato registrados en instituciones de tipo educación ordinaria.</t>
  </si>
  <si>
    <t>Tabla 2. Tasa Bruta de Matrícula de estudiantes del grupo de 3 años a 3ro. de bachillerato registrados en instituciones de tipo educación ordinaria.</t>
  </si>
  <si>
    <t>Tabla 3. Total de estudiantes del grupo de 3 años a 3ro. de bachillerato registrados en instituciones de tipo educación ordinaria, según subnivel educativo</t>
  </si>
  <si>
    <t>Tabla 4. Tasa Bruta de Matrícula de estudiantes del grupo de 3 años a 3ro. de bachillerato registrados en instituciones de tipo educación ordinaria, según subnivel educativo.</t>
  </si>
  <si>
    <t>Edad</t>
  </si>
  <si>
    <t xml:space="preserve">Edad </t>
  </si>
  <si>
    <t>Tasa Bruta de Matrícula Grupo 3 años</t>
  </si>
  <si>
    <t>Tasa Bruta de Matrícula Nacional del SNE ordinaria</t>
  </si>
  <si>
    <t>Tasa Bruta de Matrícula Grupo 4 años</t>
  </si>
  <si>
    <t>Tasa Bruta de Matrícula 1er año Básica</t>
  </si>
  <si>
    <t>Tasa Bruta de Matrícula Inicial</t>
  </si>
  <si>
    <t xml:space="preserve"> Grupo 3 años</t>
  </si>
  <si>
    <t xml:space="preserve"> Grupo 4 años</t>
  </si>
  <si>
    <t xml:space="preserve"> 1er año Básica</t>
  </si>
  <si>
    <t xml:space="preserve"> 2do año Básica</t>
  </si>
  <si>
    <t xml:space="preserve"> 3er año Básica</t>
  </si>
  <si>
    <t xml:space="preserve"> 4to año Básica</t>
  </si>
  <si>
    <t xml:space="preserve"> Total Educación Media</t>
  </si>
  <si>
    <t xml:space="preserve"> 5to año Básica</t>
  </si>
  <si>
    <t xml:space="preserve"> 6to año Básica</t>
  </si>
  <si>
    <t xml:space="preserve"> 7mo año Básica</t>
  </si>
  <si>
    <t xml:space="preserve"> Total Educación Superior</t>
  </si>
  <si>
    <t xml:space="preserve"> 8vo año Básica</t>
  </si>
  <si>
    <t xml:space="preserve"> 9no año Básica</t>
  </si>
  <si>
    <t xml:space="preserve"> 10mo año Básica</t>
  </si>
  <si>
    <t xml:space="preserve"> Total Bachillerato</t>
  </si>
  <si>
    <t xml:space="preserve"> 1er Año Bachillerato</t>
  </si>
  <si>
    <t xml:space="preserve"> 2do Año Bachillerato</t>
  </si>
  <si>
    <t xml:space="preserve"> 3er Año Bachillerato</t>
  </si>
  <si>
    <t xml:space="preserve"> Total Preparatoria</t>
  </si>
  <si>
    <t>Tasa Bruta de Matrícula EGB</t>
  </si>
  <si>
    <t>Tasa Bruta de Matrícula 2do año Básica</t>
  </si>
  <si>
    <t>Tasa Bruta de Matrícula 3er año Básica</t>
  </si>
  <si>
    <t>Tasa Bruta de Matrícula 4to año Básica</t>
  </si>
  <si>
    <t>Tasa Bruta de Matrícula 5to año Básica</t>
  </si>
  <si>
    <t>Tasa Bruta de Matrícula 6to año Básica</t>
  </si>
  <si>
    <t>Tasa Bruta de Matrícula 7mo año Básica</t>
  </si>
  <si>
    <t>Tasa Bruta de Matrícula 8vo año Básica</t>
  </si>
  <si>
    <t>Tasa Bruta de Matrícula 9no año Básica</t>
  </si>
  <si>
    <t>Tasa Bruta de Matrícula 10mo año Básica</t>
  </si>
  <si>
    <t>Tasa Bruta de Matrícula Bachillerato</t>
  </si>
  <si>
    <t>Tasa Bruta de Matrícula 1er Año Bachillerato</t>
  </si>
  <si>
    <t>Tasa Bruta de Matrícula 2do Año Bachillerato</t>
  </si>
  <si>
    <t>Tasa Bruta de Matrícula 3er Año Bachillerato</t>
  </si>
  <si>
    <t>2021-2022 Inicio</t>
  </si>
  <si>
    <t>2021-2022</t>
  </si>
  <si>
    <t>Dirección Nacional de Análisis e Información Educativa (DNAIE) / Coordinación General de Planificación (CGP) / Ministerio de Educación (MinEduc).</t>
  </si>
  <si>
    <t>Tasa Bruta de Matrícula Preparatoria</t>
  </si>
  <si>
    <t>Tasa Bruta de Matrícula Educación Elemental</t>
  </si>
  <si>
    <t>Tasa Bruta de Matrícula Educación Media</t>
  </si>
  <si>
    <t>Tasa Bruta de Matrícula Educación Superior</t>
  </si>
  <si>
    <t>2022-2023 Inicio</t>
  </si>
  <si>
    <t>2022-2023</t>
  </si>
  <si>
    <t>Tasa Bruta de Matrícula 5to año de Básica</t>
  </si>
  <si>
    <t>Tasa Bruta de Matrícula 6to año de Básica</t>
  </si>
  <si>
    <t>Tasa Bruta de Matrícula 7mo año de Básica</t>
  </si>
  <si>
    <t>Tasa Bruta de Matrícula 8vo año de Básica</t>
  </si>
  <si>
    <t>Tasa Bruta de Matrícula 9no año de Básica</t>
  </si>
  <si>
    <t>Tasa Bruta de Matrícula 10mo año de Básica</t>
  </si>
  <si>
    <t>Tasa Bruta de Matrícula 1er año de Bachillerato</t>
  </si>
  <si>
    <t>Tasa Bruta de Matrícula 2do año de Bachillerato</t>
  </si>
  <si>
    <t>Tasa Bruta de Matrícula 3er año de Bachillerato</t>
  </si>
  <si>
    <t>2023-2024 Inicio</t>
  </si>
  <si>
    <t>2023-2024</t>
  </si>
  <si>
    <t>Provincia</t>
  </si>
  <si>
    <t>AZUAY</t>
  </si>
  <si>
    <t>BOLIVAR</t>
  </si>
  <si>
    <t>CAÑAR</t>
  </si>
  <si>
    <t>CARCHI</t>
  </si>
  <si>
    <t>CHIMBORAZO</t>
  </si>
  <si>
    <t>COTOPAXI</t>
  </si>
  <si>
    <t>EL ORO</t>
  </si>
  <si>
    <t>ESMERALDAS</t>
  </si>
  <si>
    <t>GALAPAGOS</t>
  </si>
  <si>
    <t>GUAYAS</t>
  </si>
  <si>
    <t>IMBABURA</t>
  </si>
  <si>
    <t>LOJA</t>
  </si>
  <si>
    <t>LOS RIOS</t>
  </si>
  <si>
    <t>MANABI</t>
  </si>
  <si>
    <t>MORONA SANTIAGO</t>
  </si>
  <si>
    <t>NAPO</t>
  </si>
  <si>
    <t>ORELLANA</t>
  </si>
  <si>
    <t>PASTAZA</t>
  </si>
  <si>
    <t>PICHINCHA</t>
  </si>
  <si>
    <t>SANTA ELENA</t>
  </si>
  <si>
    <t>SANTO DOMINGO DE LOS TSACHILAS</t>
  </si>
  <si>
    <t>SUCUMBIOS</t>
  </si>
  <si>
    <t>TUNGURAHUA</t>
  </si>
  <si>
    <t>ZAMORA CHINCHIPE</t>
  </si>
  <si>
    <t>Zona No Delimitada</t>
  </si>
  <si>
    <t>De 3 años a 17 años</t>
  </si>
  <si>
    <t>PROVINCIAS</t>
  </si>
  <si>
    <t>Tabla 6. Tasa Bruta de Matrícula de estudiantes del grupo de 3 años a 3ro. de bachillerato registrados en instituciones de tipo educación ordinaria, según provincias.</t>
  </si>
  <si>
    <t>Tabla 5. Total de estudiantes del grupo de 3 años a 3ro. de bachillerato registrados en instituciones de tipo educación ordinaria, según provincias.</t>
  </si>
  <si>
    <t xml:space="preserve">                                * Archivo Maestro de Instituciones Educativas (AMIE).</t>
  </si>
  <si>
    <r>
      <t xml:space="preserve">Fuente:                   </t>
    </r>
    <r>
      <rPr>
        <sz val="10"/>
        <rFont val="Times New Roman"/>
        <family val="1"/>
      </rPr>
      <t>Registros Administrativos del Ministerio de Educación - Proyección Poblacional INEC.</t>
    </r>
  </si>
  <si>
    <r>
      <t xml:space="preserve">Elaborado por:         </t>
    </r>
    <r>
      <rPr>
        <sz val="11"/>
        <rFont val="Times New Roman"/>
        <family val="1"/>
      </rPr>
      <t>Dirección Nacional de Análisis e Información Educativa (DNAIE) / Coordinación General de Planificación (CGP) / Ministerio de Educación (MinEduc).</t>
    </r>
  </si>
  <si>
    <r>
      <t xml:space="preserve">Elaborado por:     </t>
    </r>
    <r>
      <rPr>
        <sz val="10"/>
        <rFont val="Times New Roman"/>
        <family val="1"/>
      </rPr>
      <t>Dirección Nacional de Análisis e Información Educativa (DNAIE) / Coordinación General de Planificación (CGP) / Ministerio de Educación (MinEduc).</t>
    </r>
  </si>
  <si>
    <r>
      <t xml:space="preserve">Fuente:                </t>
    </r>
    <r>
      <rPr>
        <sz val="10"/>
        <rFont val="Times New Roman"/>
        <family val="1"/>
      </rPr>
      <t>Registros Administrativos del Ministerio de Educación - Proyección Poblacional INEC.</t>
    </r>
  </si>
  <si>
    <t>Hombres</t>
  </si>
  <si>
    <t>Mujeres</t>
  </si>
  <si>
    <t xml:space="preserve">                              * Archivo Maestro de Instituciones Educativas (AMIE).</t>
  </si>
  <si>
    <t>SEXO</t>
  </si>
  <si>
    <t>Tabla 7. Total de estudiantes del grupo de 3 años a 3ro. de bachillerato registrados en instituciones de tipo educación ordinaria, según sexo.</t>
  </si>
  <si>
    <t>Tabla 8. Tasa Bruta de Matrícula de estudiantes del grupo de 3 años a 3ro. de bachillerato registrados en instituciones de tipo educación ordinaria, según sexo.</t>
  </si>
  <si>
    <r>
      <t xml:space="preserve">Elaborado por:      </t>
    </r>
    <r>
      <rPr>
        <sz val="10"/>
        <rFont val="Times New Roman"/>
        <family val="1"/>
      </rPr>
      <t xml:space="preserve"> Dirección Nacional de Análisis e Información Educativa (DNAIE) / Coordinación General de Planificación (CGP) / Ministerio de Educación (MinEduc).</t>
    </r>
  </si>
  <si>
    <t>** Proyección Poblacional - Censo de Población y Vivienda (CPV – 2022) INEC  https://www.ecuadorencifras.gob.ec/proyecciones-poblacionales/, invitación a la socialización de las nuevas proyecciones poblacionales mediante oficio Nro. INEC-INEC-2024-0626-O.</t>
  </si>
  <si>
    <t>Registros Administrativos del Ministerio de Educación/Proyecciones Poblacionales INEC.</t>
  </si>
  <si>
    <r>
      <t xml:space="preserve">Fuente:                     </t>
    </r>
    <r>
      <rPr>
        <sz val="11"/>
        <rFont val="Times New Roman"/>
        <family val="1"/>
      </rPr>
      <t>Registros Administrativos del Ministerio de Educación/Proyecciones Poblacionales INEC.</t>
    </r>
  </si>
  <si>
    <t xml:space="preserve">                              ** Proyección Poblacional - Censo de Población y Vivienda (CPV – 2022) INEC  https://www.ecuadorencifras.gob.ec/proyecciones-poblacionales/, invitación a la socialización de las nuevas proyecciones poblacionales mediante oficio Nro. INEC-INEC-2024-0626-O.</t>
  </si>
  <si>
    <t>2024-2025 Inicio</t>
  </si>
  <si>
    <t>2024-2025</t>
  </si>
  <si>
    <t xml:space="preserve">                                ** Proyección Poblacional - Censo de Población y Vivienda (CPV – 2022) INEC  https://www.ecuadorencifras.gob.ec/proyecciones-poblacionales/, invitación a la socialización de las nuevas proyecciones poblacionales mediante oficio Nro. INEC-INEC-2024-0626-O.</t>
  </si>
  <si>
    <r>
      <rPr>
        <b/>
        <sz val="11"/>
        <rFont val="Times New Roman"/>
        <family val="1"/>
      </rPr>
      <t xml:space="preserve">Nota:        </t>
    </r>
    <r>
      <rPr>
        <sz val="11"/>
        <rFont val="Times New Roman"/>
        <family val="1"/>
      </rPr>
      <t xml:space="preserve">               INEC: </t>
    </r>
    <r>
      <rPr>
        <sz val="10"/>
        <rFont val="Times New Roman"/>
        <family val="1"/>
      </rPr>
      <t>La discrepancia entre la suma de las provincias y el total nacional se debe al redondeo de datos realizado para asegurar la coherencia en las estimaciones poblacionales.</t>
    </r>
  </si>
  <si>
    <t>Zona en Estudio</t>
  </si>
  <si>
    <t>Total de estudiantes a nivel nacional del grupo de 3 años a 3ro. de bachillerato y proyecciones poblacionales del INEC.</t>
  </si>
  <si>
    <t>Tasa Bruta de Matrícula de estudiantes del grupo de 3 años a 3ro. de bachillerato a nivel nacional.</t>
  </si>
  <si>
    <t>Total de estudiantes a nivel nacional del grupo de 3 años a 3ro. de bachillerato, según subnivel educativo y proyecciones poblacionales del INEC.</t>
  </si>
  <si>
    <t>Tasa Bruta de Matrícula de estudiantes del grupo de 3 años a 3ro. de bachillerato, según subnivel educativo a nivel nacional.</t>
  </si>
  <si>
    <r>
      <t xml:space="preserve">Tabla 5.                  </t>
    </r>
    <r>
      <rPr>
        <b/>
        <sz val="10"/>
        <rFont val="Times New Roman"/>
        <family val="1"/>
      </rPr>
      <t>Total de estudiantes a nivel nacional del grupo de 3 años a 3ro. de bachillerato, según provincias.</t>
    </r>
  </si>
  <si>
    <t>Tabla 6.                    Tasa Bruta de Matrícula de estudiantes del grupo de 3 años a 3ro. de bachillerato, según provincias a nivel nacional.</t>
  </si>
  <si>
    <r>
      <t xml:space="preserve">Tabla 7.                </t>
    </r>
    <r>
      <rPr>
        <b/>
        <sz val="10"/>
        <rFont val="Times New Roman"/>
        <family val="1"/>
      </rPr>
      <t>Total de estudiantes a nivel nacional del grupo de 3 años a 3ro. de bachillerato, según sexo.</t>
    </r>
  </si>
  <si>
    <t>Tabla 8.                    Tasa Bruta de Matrícula de estudiantes del grupo de 3 años a 3ro. de bachillerato, según sexo a nivel nacional.</t>
  </si>
  <si>
    <t>Nota:</t>
  </si>
  <si>
    <t xml:space="preserve">Desde el año lectivo 2018-2019 se incluye en el nivel Inicial a la población atendida en el programa Servicio de Atención Familiar para la Primera Infancia - SAFPI. (https://educacion.gob.ec/base-de-datos/) </t>
  </si>
  <si>
    <t xml:space="preserve">                                 Desde el año lectivo 2018-2019 se incluye en el nivel Inicial a la población atendida en el programa Servicio de Atención Familiar para la Primera Infancia - SAFPI. (https://educacion.gob.ec/base-de-datos/) </t>
  </si>
  <si>
    <r>
      <t xml:space="preserve">Nota:                          </t>
    </r>
    <r>
      <rPr>
        <sz val="11"/>
        <rFont val="Times New Roman"/>
        <family val="1"/>
      </rPr>
      <t xml:space="preserve">Desde el año lectivo 2018-2019 se incluye en el nivel Inicial a la población atendida en el programa Servicio de Atención Familiar para la Primera Infancia - SAFPI. (https://educacion.gob.ec/base-de-datos/) </t>
    </r>
  </si>
  <si>
    <r>
      <rPr>
        <b/>
        <sz val="11"/>
        <rFont val="Times New Roman"/>
        <family val="1"/>
      </rPr>
      <t xml:space="preserve">Fuente:   </t>
    </r>
    <r>
      <rPr>
        <sz val="11"/>
        <rFont val="Times New Roman"/>
        <family val="1"/>
      </rPr>
      <t xml:space="preserve">                   Registros Administrativos del Ministerio de Educación/Proyecciones Poblacionales INEC.</t>
    </r>
  </si>
  <si>
    <r>
      <t xml:space="preserve">Nota:                    </t>
    </r>
    <r>
      <rPr>
        <sz val="11"/>
        <rFont val="Times New Roman"/>
        <family val="1"/>
      </rPr>
      <t xml:space="preserve">Desde el año lectivo 2018-2019 se incluye en el nivel Inicial a la población atendida en el programa Servicio de Atención Familiar para la Primera Infancia - SAFPI. (https://educacion.gob.ec/base-de-datos/) </t>
    </r>
  </si>
  <si>
    <r>
      <t xml:space="preserve">Nota:                         </t>
    </r>
    <r>
      <rPr>
        <sz val="11"/>
        <rFont val="Times New Roman"/>
        <family val="1"/>
      </rPr>
      <t xml:space="preserve">Desde el año lectivo 2018-2019 se incluye en el nivel Inicial a la población atendida en el programa Servicio de Atención Familiar para la Primera Infancia - SAFPI. (https://educacion.gob.ec/base-de-datos/)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</si>
</sst>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_ ;\-#,##0\ "/>
    <numFmt numFmtId="165" formatCode="_-* #,##0.00_-;\-* #,##0.00_-;_-* &quot;-&quot;??_-;_-@_-"/>
    <numFmt numFmtId="166" formatCode="_ * #,##0_ ;_ * \-#,##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6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11"/>
      <name val="Times New Roman"/>
      <family val="1"/>
    </font>
    <font>
      <u/>
      <sz val="11"/>
      <color theme="10"/>
      <name val="Times New Roman"/>
      <family val="1"/>
    </font>
    <font>
      <sz val="11"/>
      <name val="Barlow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</cellStyleXfs>
  <cellXfs count="451">
    <xf numFmtId="0" fontId="0" fillId="0" borderId="0" xfId="0"/>
    <xf numFmtId="0" fontId="3" fillId="0" borderId="0" xfId="0" applyFont="1"/>
    <xf numFmtId="0" fontId="5" fillId="2" borderId="0" xfId="0" applyFont="1" applyFill="1" applyAlignment="1">
      <alignment horizontal="left" vertical="center"/>
    </xf>
    <xf numFmtId="0" fontId="4" fillId="0" borderId="0" xfId="0" applyFont="1"/>
    <xf numFmtId="0" fontId="6" fillId="0" borderId="2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7" fillId="0" borderId="0" xfId="0" applyFont="1" applyAlignment="1">
      <alignment vertical="center"/>
    </xf>
    <xf numFmtId="0" fontId="9" fillId="4" borderId="3" xfId="0" applyFont="1" applyFill="1" applyBorder="1" applyAlignment="1">
      <alignment horizontal="left" vertical="top"/>
    </xf>
    <xf numFmtId="0" fontId="17" fillId="0" borderId="0" xfId="0" applyFont="1"/>
    <xf numFmtId="0" fontId="9" fillId="4" borderId="5" xfId="0" applyFont="1" applyFill="1" applyBorder="1" applyAlignment="1">
      <alignment horizontal="left" vertical="top"/>
    </xf>
    <xf numFmtId="164" fontId="13" fillId="4" borderId="5" xfId="2" applyNumberFormat="1" applyFont="1" applyFill="1" applyBorder="1" applyAlignment="1">
      <alignment horizontal="center"/>
    </xf>
    <xf numFmtId="0" fontId="9" fillId="4" borderId="6" xfId="0" applyFont="1" applyFill="1" applyBorder="1" applyAlignment="1">
      <alignment horizontal="left" vertical="top"/>
    </xf>
    <xf numFmtId="164" fontId="13" fillId="4" borderId="9" xfId="2" applyNumberFormat="1" applyFont="1" applyFill="1" applyBorder="1" applyAlignment="1">
      <alignment horizontal="center"/>
    </xf>
    <xf numFmtId="164" fontId="13" fillId="0" borderId="13" xfId="2" applyNumberFormat="1" applyFont="1" applyBorder="1" applyAlignment="1">
      <alignment horizontal="center"/>
    </xf>
    <xf numFmtId="164" fontId="13" fillId="0" borderId="5" xfId="2" applyNumberFormat="1" applyFont="1" applyBorder="1" applyAlignment="1">
      <alignment horizontal="center"/>
    </xf>
    <xf numFmtId="0" fontId="9" fillId="5" borderId="3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/>
    </xf>
    <xf numFmtId="164" fontId="13" fillId="5" borderId="5" xfId="2" applyNumberFormat="1" applyFont="1" applyFill="1" applyBorder="1" applyAlignment="1">
      <alignment horizontal="center"/>
    </xf>
    <xf numFmtId="0" fontId="9" fillId="5" borderId="6" xfId="0" applyFont="1" applyFill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16" fillId="0" borderId="0" xfId="0" applyFont="1"/>
    <xf numFmtId="0" fontId="9" fillId="5" borderId="13" xfId="0" applyFont="1" applyFill="1" applyBorder="1" applyAlignment="1">
      <alignment horizontal="left" vertical="top"/>
    </xf>
    <xf numFmtId="164" fontId="13" fillId="5" borderId="13" xfId="2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 vertical="top"/>
    </xf>
    <xf numFmtId="164" fontId="13" fillId="5" borderId="1" xfId="2" applyNumberFormat="1" applyFont="1" applyFill="1" applyBorder="1" applyAlignment="1">
      <alignment horizontal="center"/>
    </xf>
    <xf numFmtId="164" fontId="13" fillId="4" borderId="8" xfId="2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left" vertical="top"/>
    </xf>
    <xf numFmtId="164" fontId="13" fillId="6" borderId="1" xfId="2" applyNumberFormat="1" applyFont="1" applyFill="1" applyBorder="1" applyAlignment="1">
      <alignment horizontal="center"/>
    </xf>
    <xf numFmtId="0" fontId="9" fillId="6" borderId="8" xfId="0" applyFont="1" applyFill="1" applyBorder="1" applyAlignment="1">
      <alignment horizontal="left" vertical="top"/>
    </xf>
    <xf numFmtId="164" fontId="13" fillId="6" borderId="8" xfId="2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left" vertical="top"/>
    </xf>
    <xf numFmtId="164" fontId="13" fillId="7" borderId="1" xfId="2" applyNumberFormat="1" applyFont="1" applyFill="1" applyBorder="1" applyAlignment="1">
      <alignment horizontal="center"/>
    </xf>
    <xf numFmtId="0" fontId="9" fillId="7" borderId="8" xfId="0" applyFont="1" applyFill="1" applyBorder="1" applyAlignment="1">
      <alignment horizontal="left" vertical="top"/>
    </xf>
    <xf numFmtId="164" fontId="13" fillId="7" borderId="8" xfId="2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top"/>
    </xf>
    <xf numFmtId="164" fontId="13" fillId="2" borderId="1" xfId="2" applyNumberFormat="1" applyFont="1" applyFill="1" applyBorder="1" applyAlignment="1">
      <alignment horizontal="center"/>
    </xf>
    <xf numFmtId="0" fontId="3" fillId="2" borderId="0" xfId="0" applyFont="1" applyFill="1"/>
    <xf numFmtId="0" fontId="9" fillId="2" borderId="8" xfId="0" applyFont="1" applyFill="1" applyBorder="1" applyAlignment="1">
      <alignment horizontal="left" vertical="top"/>
    </xf>
    <xf numFmtId="164" fontId="13" fillId="2" borderId="8" xfId="2" applyNumberFormat="1" applyFont="1" applyFill="1" applyBorder="1" applyAlignment="1">
      <alignment horizontal="center"/>
    </xf>
    <xf numFmtId="164" fontId="13" fillId="6" borderId="17" xfId="2" applyNumberFormat="1" applyFont="1" applyFill="1" applyBorder="1" applyAlignment="1">
      <alignment horizontal="center"/>
    </xf>
    <xf numFmtId="164" fontId="13" fillId="7" borderId="17" xfId="2" applyNumberFormat="1" applyFont="1" applyFill="1" applyBorder="1" applyAlignment="1">
      <alignment horizontal="center"/>
    </xf>
    <xf numFmtId="164" fontId="13" fillId="7" borderId="5" xfId="2" applyNumberFormat="1" applyFont="1" applyFill="1" applyBorder="1" applyAlignment="1">
      <alignment horizontal="center"/>
    </xf>
    <xf numFmtId="0" fontId="9" fillId="6" borderId="5" xfId="0" applyFont="1" applyFill="1" applyBorder="1" applyAlignment="1">
      <alignment horizontal="left" vertical="top"/>
    </xf>
    <xf numFmtId="164" fontId="13" fillId="6" borderId="5" xfId="2" applyNumberFormat="1" applyFont="1" applyFill="1" applyBorder="1" applyAlignment="1">
      <alignment horizontal="center"/>
    </xf>
    <xf numFmtId="164" fontId="13" fillId="6" borderId="21" xfId="2" applyNumberFormat="1" applyFont="1" applyFill="1" applyBorder="1" applyAlignment="1">
      <alignment horizontal="center"/>
    </xf>
    <xf numFmtId="0" fontId="9" fillId="6" borderId="3" xfId="0" applyFont="1" applyFill="1" applyBorder="1" applyAlignment="1">
      <alignment horizontal="left" vertical="top"/>
    </xf>
    <xf numFmtId="0" fontId="9" fillId="7" borderId="5" xfId="0" applyFont="1" applyFill="1" applyBorder="1" applyAlignment="1">
      <alignment horizontal="left" vertical="top"/>
    </xf>
    <xf numFmtId="164" fontId="13" fillId="7" borderId="21" xfId="2" applyNumberFormat="1" applyFont="1" applyFill="1" applyBorder="1" applyAlignment="1">
      <alignment horizontal="center"/>
    </xf>
    <xf numFmtId="0" fontId="9" fillId="7" borderId="3" xfId="0" applyFont="1" applyFill="1" applyBorder="1" applyAlignment="1">
      <alignment horizontal="left" vertical="top"/>
    </xf>
    <xf numFmtId="0" fontId="9" fillId="2" borderId="5" xfId="0" applyFont="1" applyFill="1" applyBorder="1" applyAlignment="1">
      <alignment horizontal="left" vertical="top"/>
    </xf>
    <xf numFmtId="164" fontId="13" fillId="2" borderId="5" xfId="2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left" vertical="top"/>
    </xf>
    <xf numFmtId="164" fontId="13" fillId="4" borderId="21" xfId="2" applyNumberFormat="1" applyFont="1" applyFill="1" applyBorder="1" applyAlignment="1">
      <alignment horizontal="center"/>
    </xf>
    <xf numFmtId="164" fontId="13" fillId="0" borderId="21" xfId="2" applyNumberFormat="1" applyFont="1" applyBorder="1" applyAlignment="1">
      <alignment horizontal="center"/>
    </xf>
    <xf numFmtId="0" fontId="9" fillId="9" borderId="3" xfId="0" applyFont="1" applyFill="1" applyBorder="1" applyAlignment="1">
      <alignment horizontal="left" vertical="top"/>
    </xf>
    <xf numFmtId="0" fontId="9" fillId="9" borderId="5" xfId="0" applyFont="1" applyFill="1" applyBorder="1" applyAlignment="1">
      <alignment horizontal="left" vertical="top"/>
    </xf>
    <xf numFmtId="164" fontId="13" fillId="9" borderId="5" xfId="2" applyNumberFormat="1" applyFont="1" applyFill="1" applyBorder="1" applyAlignment="1">
      <alignment horizontal="center"/>
    </xf>
    <xf numFmtId="164" fontId="13" fillId="9" borderId="21" xfId="2" applyNumberFormat="1" applyFont="1" applyFill="1" applyBorder="1" applyAlignment="1">
      <alignment horizontal="center"/>
    </xf>
    <xf numFmtId="0" fontId="9" fillId="9" borderId="1" xfId="0" applyFont="1" applyFill="1" applyBorder="1" applyAlignment="1">
      <alignment horizontal="left" vertical="top"/>
    </xf>
    <xf numFmtId="164" fontId="13" fillId="9" borderId="1" xfId="2" applyNumberFormat="1" applyFont="1" applyFill="1" applyBorder="1" applyAlignment="1">
      <alignment horizontal="center"/>
    </xf>
    <xf numFmtId="164" fontId="13" fillId="9" borderId="17" xfId="2" applyNumberFormat="1" applyFont="1" applyFill="1" applyBorder="1" applyAlignment="1">
      <alignment horizontal="center"/>
    </xf>
    <xf numFmtId="0" fontId="9" fillId="9" borderId="8" xfId="0" applyFont="1" applyFill="1" applyBorder="1" applyAlignment="1">
      <alignment horizontal="left" vertical="top"/>
    </xf>
    <xf numFmtId="164" fontId="13" fillId="9" borderId="8" xfId="2" applyNumberFormat="1" applyFont="1" applyFill="1" applyBorder="1" applyAlignment="1">
      <alignment horizontal="center"/>
    </xf>
    <xf numFmtId="164" fontId="9" fillId="4" borderId="10" xfId="2" applyNumberFormat="1" applyFont="1" applyFill="1" applyBorder="1" applyAlignment="1">
      <alignment horizontal="center"/>
    </xf>
    <xf numFmtId="164" fontId="9" fillId="4" borderId="12" xfId="2" applyNumberFormat="1" applyFont="1" applyFill="1" applyBorder="1" applyAlignment="1">
      <alignment horizontal="center"/>
    </xf>
    <xf numFmtId="164" fontId="9" fillId="5" borderId="10" xfId="2" applyNumberFormat="1" applyFont="1" applyFill="1" applyBorder="1" applyAlignment="1">
      <alignment horizontal="center"/>
    </xf>
    <xf numFmtId="164" fontId="9" fillId="5" borderId="12" xfId="2" applyNumberFormat="1" applyFont="1" applyFill="1" applyBorder="1" applyAlignment="1">
      <alignment horizontal="center"/>
    </xf>
    <xf numFmtId="164" fontId="9" fillId="0" borderId="10" xfId="2" applyNumberFormat="1" applyFont="1" applyFill="1" applyBorder="1" applyAlignment="1">
      <alignment horizontal="center"/>
    </xf>
    <xf numFmtId="164" fontId="15" fillId="3" borderId="9" xfId="2" applyNumberFormat="1" applyFont="1" applyFill="1" applyBorder="1" applyAlignment="1">
      <alignment horizontal="center" vertical="center"/>
    </xf>
    <xf numFmtId="164" fontId="9" fillId="9" borderId="10" xfId="2" applyNumberFormat="1" applyFont="1" applyFill="1" applyBorder="1" applyAlignment="1">
      <alignment horizontal="center"/>
    </xf>
    <xf numFmtId="164" fontId="9" fillId="9" borderId="12" xfId="2" applyNumberFormat="1" applyFont="1" applyFill="1" applyBorder="1" applyAlignment="1">
      <alignment horizontal="center"/>
    </xf>
    <xf numFmtId="164" fontId="9" fillId="6" borderId="10" xfId="2" applyNumberFormat="1" applyFont="1" applyFill="1" applyBorder="1" applyAlignment="1">
      <alignment horizontal="center"/>
    </xf>
    <xf numFmtId="164" fontId="9" fillId="6" borderId="12" xfId="2" applyNumberFormat="1" applyFont="1" applyFill="1" applyBorder="1" applyAlignment="1">
      <alignment horizontal="center"/>
    </xf>
    <xf numFmtId="164" fontId="9" fillId="7" borderId="10" xfId="2" applyNumberFormat="1" applyFont="1" applyFill="1" applyBorder="1" applyAlignment="1">
      <alignment horizontal="center"/>
    </xf>
    <xf numFmtId="164" fontId="9" fillId="7" borderId="12" xfId="2" applyNumberFormat="1" applyFont="1" applyFill="1" applyBorder="1" applyAlignment="1">
      <alignment horizontal="center"/>
    </xf>
    <xf numFmtId="164" fontId="9" fillId="2" borderId="10" xfId="2" applyNumberFormat="1" applyFont="1" applyFill="1" applyBorder="1" applyAlignment="1">
      <alignment horizontal="center"/>
    </xf>
    <xf numFmtId="164" fontId="9" fillId="2" borderId="12" xfId="2" applyNumberFormat="1" applyFont="1" applyFill="1" applyBorder="1" applyAlignment="1">
      <alignment horizontal="center"/>
    </xf>
    <xf numFmtId="164" fontId="15" fillId="3" borderId="9" xfId="2" applyNumberFormat="1" applyFont="1" applyFill="1" applyBorder="1" applyAlignment="1">
      <alignment horizontal="center"/>
    </xf>
    <xf numFmtId="10" fontId="9" fillId="4" borderId="10" xfId="1" applyNumberFormat="1" applyFont="1" applyFill="1" applyBorder="1" applyAlignment="1">
      <alignment horizontal="center"/>
    </xf>
    <xf numFmtId="10" fontId="9" fillId="4" borderId="12" xfId="1" applyNumberFormat="1" applyFont="1" applyFill="1" applyBorder="1" applyAlignment="1">
      <alignment horizontal="center"/>
    </xf>
    <xf numFmtId="10" fontId="13" fillId="4" borderId="6" xfId="1" applyNumberFormat="1" applyFont="1" applyFill="1" applyBorder="1" applyAlignment="1">
      <alignment horizontal="center"/>
    </xf>
    <xf numFmtId="10" fontId="13" fillId="4" borderId="18" xfId="1" applyNumberFormat="1" applyFont="1" applyFill="1" applyBorder="1" applyAlignment="1">
      <alignment horizontal="center"/>
    </xf>
    <xf numFmtId="10" fontId="9" fillId="5" borderId="10" xfId="1" applyNumberFormat="1" applyFont="1" applyFill="1" applyBorder="1" applyAlignment="1">
      <alignment horizontal="center"/>
    </xf>
    <xf numFmtId="10" fontId="9" fillId="5" borderId="12" xfId="1" applyNumberFormat="1" applyFont="1" applyFill="1" applyBorder="1" applyAlignment="1">
      <alignment horizontal="center"/>
    </xf>
    <xf numFmtId="10" fontId="13" fillId="5" borderId="5" xfId="1" applyNumberFormat="1" applyFont="1" applyFill="1" applyBorder="1" applyAlignment="1">
      <alignment horizontal="center"/>
    </xf>
    <xf numFmtId="10" fontId="13" fillId="5" borderId="1" xfId="1" applyNumberFormat="1" applyFont="1" applyFill="1" applyBorder="1" applyAlignment="1">
      <alignment horizontal="center"/>
    </xf>
    <xf numFmtId="10" fontId="13" fillId="5" borderId="17" xfId="1" applyNumberFormat="1" applyFont="1" applyFill="1" applyBorder="1" applyAlignment="1">
      <alignment horizontal="center"/>
    </xf>
    <xf numFmtId="10" fontId="9" fillId="2" borderId="10" xfId="1" applyNumberFormat="1" applyFont="1" applyFill="1" applyBorder="1" applyAlignment="1">
      <alignment horizontal="center"/>
    </xf>
    <xf numFmtId="10" fontId="9" fillId="2" borderId="12" xfId="1" applyNumberFormat="1" applyFont="1" applyFill="1" applyBorder="1" applyAlignment="1">
      <alignment horizontal="center"/>
    </xf>
    <xf numFmtId="10" fontId="13" fillId="2" borderId="5" xfId="1" applyNumberFormat="1" applyFont="1" applyFill="1" applyBorder="1" applyAlignment="1">
      <alignment horizontal="center"/>
    </xf>
    <xf numFmtId="10" fontId="13" fillId="2" borderId="21" xfId="1" applyNumberFormat="1" applyFont="1" applyFill="1" applyBorder="1" applyAlignment="1">
      <alignment horizontal="center"/>
    </xf>
    <xf numFmtId="10" fontId="13" fillId="2" borderId="1" xfId="1" applyNumberFormat="1" applyFont="1" applyFill="1" applyBorder="1" applyAlignment="1">
      <alignment horizontal="center"/>
    </xf>
    <xf numFmtId="10" fontId="13" fillId="2" borderId="17" xfId="1" applyNumberFormat="1" applyFont="1" applyFill="1" applyBorder="1" applyAlignment="1">
      <alignment horizontal="center"/>
    </xf>
    <xf numFmtId="10" fontId="13" fillId="2" borderId="8" xfId="1" applyNumberFormat="1" applyFont="1" applyFill="1" applyBorder="1" applyAlignment="1">
      <alignment horizontal="center"/>
    </xf>
    <xf numFmtId="10" fontId="13" fillId="2" borderId="16" xfId="1" applyNumberFormat="1" applyFont="1" applyFill="1" applyBorder="1" applyAlignment="1">
      <alignment horizontal="center"/>
    </xf>
    <xf numFmtId="10" fontId="15" fillId="3" borderId="9" xfId="1" applyNumberFormat="1" applyFont="1" applyFill="1" applyBorder="1" applyAlignment="1">
      <alignment horizontal="center" wrapText="1"/>
    </xf>
    <xf numFmtId="10" fontId="9" fillId="9" borderId="10" xfId="1" applyNumberFormat="1" applyFont="1" applyFill="1" applyBorder="1" applyAlignment="1">
      <alignment horizontal="center"/>
    </xf>
    <xf numFmtId="10" fontId="9" fillId="9" borderId="12" xfId="1" applyNumberFormat="1" applyFont="1" applyFill="1" applyBorder="1" applyAlignment="1">
      <alignment horizontal="center"/>
    </xf>
    <xf numFmtId="10" fontId="13" fillId="9" borderId="1" xfId="1" applyNumberFormat="1" applyFont="1" applyFill="1" applyBorder="1" applyAlignment="1">
      <alignment horizontal="center"/>
    </xf>
    <xf numFmtId="10" fontId="13" fillId="9" borderId="17" xfId="1" applyNumberFormat="1" applyFont="1" applyFill="1" applyBorder="1" applyAlignment="1">
      <alignment horizontal="center"/>
    </xf>
    <xf numFmtId="10" fontId="9" fillId="6" borderId="10" xfId="1" applyNumberFormat="1" applyFont="1" applyFill="1" applyBorder="1" applyAlignment="1">
      <alignment horizontal="center"/>
    </xf>
    <xf numFmtId="10" fontId="13" fillId="6" borderId="1" xfId="1" applyNumberFormat="1" applyFont="1" applyFill="1" applyBorder="1" applyAlignment="1">
      <alignment horizontal="center"/>
    </xf>
    <xf numFmtId="10" fontId="13" fillId="6" borderId="17" xfId="1" applyNumberFormat="1" applyFont="1" applyFill="1" applyBorder="1" applyAlignment="1">
      <alignment horizontal="center"/>
    </xf>
    <xf numFmtId="10" fontId="9" fillId="7" borderId="10" xfId="1" applyNumberFormat="1" applyFont="1" applyFill="1" applyBorder="1" applyAlignment="1">
      <alignment horizontal="center"/>
    </xf>
    <xf numFmtId="10" fontId="9" fillId="7" borderId="12" xfId="1" applyNumberFormat="1" applyFont="1" applyFill="1" applyBorder="1" applyAlignment="1">
      <alignment horizontal="center"/>
    </xf>
    <xf numFmtId="10" fontId="13" fillId="7" borderId="1" xfId="1" applyNumberFormat="1" applyFont="1" applyFill="1" applyBorder="1" applyAlignment="1">
      <alignment horizontal="center"/>
    </xf>
    <xf numFmtId="10" fontId="13" fillId="7" borderId="17" xfId="1" applyNumberFormat="1" applyFont="1" applyFill="1" applyBorder="1" applyAlignment="1">
      <alignment horizontal="center"/>
    </xf>
    <xf numFmtId="164" fontId="15" fillId="3" borderId="31" xfId="2" applyNumberFormat="1" applyFont="1" applyFill="1" applyBorder="1" applyAlignment="1">
      <alignment horizontal="center" vertical="center"/>
    </xf>
    <xf numFmtId="164" fontId="9" fillId="4" borderId="32" xfId="2" applyNumberFormat="1" applyFont="1" applyFill="1" applyBorder="1" applyAlignment="1">
      <alignment horizontal="center"/>
    </xf>
    <xf numFmtId="164" fontId="13" fillId="4" borderId="30" xfId="2" applyNumberFormat="1" applyFont="1" applyFill="1" applyBorder="1" applyAlignment="1">
      <alignment horizontal="center"/>
    </xf>
    <xf numFmtId="164" fontId="13" fillId="0" borderId="30" xfId="2" applyNumberFormat="1" applyFont="1" applyBorder="1" applyAlignment="1">
      <alignment horizontal="center"/>
    </xf>
    <xf numFmtId="164" fontId="13" fillId="0" borderId="33" xfId="2" applyNumberFormat="1" applyFont="1" applyBorder="1" applyAlignment="1">
      <alignment horizontal="center"/>
    </xf>
    <xf numFmtId="164" fontId="13" fillId="0" borderId="1" xfId="2" applyNumberFormat="1" applyFont="1" applyBorder="1" applyAlignment="1">
      <alignment horizontal="center"/>
    </xf>
    <xf numFmtId="164" fontId="13" fillId="4" borderId="31" xfId="2" applyNumberFormat="1" applyFont="1" applyFill="1" applyBorder="1" applyAlignment="1">
      <alignment horizontal="center"/>
    </xf>
    <xf numFmtId="164" fontId="13" fillId="5" borderId="17" xfId="2" applyNumberFormat="1" applyFont="1" applyFill="1" applyBorder="1" applyAlignment="1">
      <alignment horizontal="center"/>
    </xf>
    <xf numFmtId="164" fontId="13" fillId="0" borderId="17" xfId="2" applyNumberFormat="1" applyFont="1" applyBorder="1" applyAlignment="1">
      <alignment horizontal="center"/>
    </xf>
    <xf numFmtId="164" fontId="13" fillId="0" borderId="8" xfId="2" applyNumberFormat="1" applyFont="1" applyBorder="1" applyAlignment="1">
      <alignment horizontal="center"/>
    </xf>
    <xf numFmtId="164" fontId="13" fillId="0" borderId="16" xfId="2" applyNumberFormat="1" applyFont="1" applyBorder="1" applyAlignment="1">
      <alignment horizontal="center"/>
    </xf>
    <xf numFmtId="164" fontId="13" fillId="4" borderId="6" xfId="2" applyNumberFormat="1" applyFont="1" applyFill="1" applyBorder="1" applyAlignment="1">
      <alignment horizontal="center"/>
    </xf>
    <xf numFmtId="164" fontId="13" fillId="4" borderId="18" xfId="2" applyNumberFormat="1" applyFont="1" applyFill="1" applyBorder="1" applyAlignment="1">
      <alignment horizontal="center"/>
    </xf>
    <xf numFmtId="164" fontId="13" fillId="5" borderId="9" xfId="2" applyNumberFormat="1" applyFont="1" applyFill="1" applyBorder="1" applyAlignment="1">
      <alignment horizontal="center"/>
    </xf>
    <xf numFmtId="10" fontId="13" fillId="4" borderId="5" xfId="1" applyNumberFormat="1" applyFont="1" applyFill="1" applyBorder="1" applyAlignment="1">
      <alignment horizontal="center"/>
    </xf>
    <xf numFmtId="10" fontId="13" fillId="4" borderId="21" xfId="1" applyNumberFormat="1" applyFont="1" applyFill="1" applyBorder="1" applyAlignment="1">
      <alignment horizontal="center"/>
    </xf>
    <xf numFmtId="10" fontId="13" fillId="5" borderId="21" xfId="1" applyNumberFormat="1" applyFont="1" applyFill="1" applyBorder="1" applyAlignment="1">
      <alignment horizontal="center"/>
    </xf>
    <xf numFmtId="164" fontId="13" fillId="5" borderId="27" xfId="2" applyNumberFormat="1" applyFont="1" applyFill="1" applyBorder="1" applyAlignment="1">
      <alignment horizontal="center"/>
    </xf>
    <xf numFmtId="164" fontId="13" fillId="9" borderId="6" xfId="2" applyNumberFormat="1" applyFont="1" applyFill="1" applyBorder="1" applyAlignment="1">
      <alignment horizontal="center"/>
    </xf>
    <xf numFmtId="164" fontId="13" fillId="9" borderId="18" xfId="2" applyNumberFormat="1" applyFont="1" applyFill="1" applyBorder="1" applyAlignment="1">
      <alignment horizontal="center"/>
    </xf>
    <xf numFmtId="164" fontId="13" fillId="6" borderId="6" xfId="2" applyNumberFormat="1" applyFont="1" applyFill="1" applyBorder="1" applyAlignment="1">
      <alignment horizontal="center"/>
    </xf>
    <xf numFmtId="164" fontId="13" fillId="6" borderId="18" xfId="2" applyNumberFormat="1" applyFont="1" applyFill="1" applyBorder="1" applyAlignment="1">
      <alignment horizontal="center"/>
    </xf>
    <xf numFmtId="164" fontId="13" fillId="7" borderId="6" xfId="2" applyNumberFormat="1" applyFont="1" applyFill="1" applyBorder="1" applyAlignment="1">
      <alignment horizontal="center"/>
    </xf>
    <xf numFmtId="164" fontId="13" fillId="7" borderId="18" xfId="2" applyNumberFormat="1" applyFont="1" applyFill="1" applyBorder="1" applyAlignment="1">
      <alignment horizontal="center"/>
    </xf>
    <xf numFmtId="10" fontId="15" fillId="3" borderId="31" xfId="1" applyNumberFormat="1" applyFont="1" applyFill="1" applyBorder="1" applyAlignment="1">
      <alignment horizontal="center" wrapText="1"/>
    </xf>
    <xf numFmtId="10" fontId="9" fillId="4" borderId="32" xfId="1" applyNumberFormat="1" applyFont="1" applyFill="1" applyBorder="1" applyAlignment="1">
      <alignment horizontal="center"/>
    </xf>
    <xf numFmtId="10" fontId="9" fillId="5" borderId="32" xfId="1" applyNumberFormat="1" applyFont="1" applyFill="1" applyBorder="1" applyAlignment="1">
      <alignment horizontal="center"/>
    </xf>
    <xf numFmtId="10" fontId="9" fillId="9" borderId="32" xfId="1" applyNumberFormat="1" applyFont="1" applyFill="1" applyBorder="1" applyAlignment="1">
      <alignment horizontal="center"/>
    </xf>
    <xf numFmtId="10" fontId="13" fillId="9" borderId="36" xfId="1" applyNumberFormat="1" applyFont="1" applyFill="1" applyBorder="1" applyAlignment="1">
      <alignment horizontal="center"/>
    </xf>
    <xf numFmtId="10" fontId="9" fillId="6" borderId="32" xfId="1" applyNumberFormat="1" applyFont="1" applyFill="1" applyBorder="1" applyAlignment="1">
      <alignment horizontal="center"/>
    </xf>
    <xf numFmtId="10" fontId="13" fillId="6" borderId="36" xfId="1" applyNumberFormat="1" applyFont="1" applyFill="1" applyBorder="1" applyAlignment="1">
      <alignment horizontal="center"/>
    </xf>
    <xf numFmtId="10" fontId="9" fillId="7" borderId="32" xfId="1" applyNumberFormat="1" applyFont="1" applyFill="1" applyBorder="1" applyAlignment="1">
      <alignment horizontal="center"/>
    </xf>
    <xf numFmtId="10" fontId="13" fillId="7" borderId="36" xfId="1" applyNumberFormat="1" applyFont="1" applyFill="1" applyBorder="1" applyAlignment="1">
      <alignment horizontal="center"/>
    </xf>
    <xf numFmtId="10" fontId="9" fillId="2" borderId="32" xfId="1" applyNumberFormat="1" applyFont="1" applyFill="1" applyBorder="1" applyAlignment="1">
      <alignment horizontal="center"/>
    </xf>
    <xf numFmtId="10" fontId="13" fillId="2" borderId="30" xfId="1" applyNumberFormat="1" applyFont="1" applyFill="1" applyBorder="1" applyAlignment="1">
      <alignment horizontal="center"/>
    </xf>
    <xf numFmtId="10" fontId="13" fillId="2" borderId="36" xfId="1" applyNumberFormat="1" applyFont="1" applyFill="1" applyBorder="1" applyAlignment="1">
      <alignment horizontal="center"/>
    </xf>
    <xf numFmtId="10" fontId="13" fillId="2" borderId="35" xfId="1" applyNumberFormat="1" applyFont="1" applyFill="1" applyBorder="1" applyAlignment="1">
      <alignment horizontal="center"/>
    </xf>
    <xf numFmtId="10" fontId="13" fillId="4" borderId="30" xfId="1" applyNumberFormat="1" applyFont="1" applyFill="1" applyBorder="1" applyAlignment="1">
      <alignment horizontal="center"/>
    </xf>
    <xf numFmtId="10" fontId="13" fillId="4" borderId="37" xfId="1" applyNumberFormat="1" applyFont="1" applyFill="1" applyBorder="1" applyAlignment="1">
      <alignment horizontal="center"/>
    </xf>
    <xf numFmtId="10" fontId="13" fillId="9" borderId="6" xfId="1" applyNumberFormat="1" applyFont="1" applyFill="1" applyBorder="1" applyAlignment="1">
      <alignment horizontal="center"/>
    </xf>
    <xf numFmtId="10" fontId="13" fillId="9" borderId="37" xfId="1" applyNumberFormat="1" applyFont="1" applyFill="1" applyBorder="1" applyAlignment="1">
      <alignment horizontal="center"/>
    </xf>
    <xf numFmtId="10" fontId="13" fillId="9" borderId="18" xfId="1" applyNumberFormat="1" applyFont="1" applyFill="1" applyBorder="1" applyAlignment="1">
      <alignment horizontal="center"/>
    </xf>
    <xf numFmtId="10" fontId="13" fillId="6" borderId="5" xfId="1" applyNumberFormat="1" applyFont="1" applyFill="1" applyBorder="1" applyAlignment="1">
      <alignment horizontal="center"/>
    </xf>
    <xf numFmtId="10" fontId="13" fillId="6" borderId="30" xfId="1" applyNumberFormat="1" applyFont="1" applyFill="1" applyBorder="1" applyAlignment="1">
      <alignment horizontal="center"/>
    </xf>
    <xf numFmtId="10" fontId="13" fillId="6" borderId="21" xfId="1" applyNumberFormat="1" applyFont="1" applyFill="1" applyBorder="1" applyAlignment="1">
      <alignment horizontal="center"/>
    </xf>
    <xf numFmtId="10" fontId="13" fillId="6" borderId="6" xfId="1" applyNumberFormat="1" applyFont="1" applyFill="1" applyBorder="1" applyAlignment="1">
      <alignment horizontal="center"/>
    </xf>
    <xf numFmtId="10" fontId="13" fillId="6" borderId="37" xfId="1" applyNumberFormat="1" applyFont="1" applyFill="1" applyBorder="1" applyAlignment="1">
      <alignment horizontal="center"/>
    </xf>
    <xf numFmtId="10" fontId="13" fillId="6" borderId="18" xfId="1" applyNumberFormat="1" applyFont="1" applyFill="1" applyBorder="1" applyAlignment="1">
      <alignment horizontal="center"/>
    </xf>
    <xf numFmtId="10" fontId="13" fillId="7" borderId="5" xfId="1" applyNumberFormat="1" applyFont="1" applyFill="1" applyBorder="1" applyAlignment="1">
      <alignment horizontal="center"/>
    </xf>
    <xf numFmtId="10" fontId="13" fillId="7" borderId="30" xfId="1" applyNumberFormat="1" applyFont="1" applyFill="1" applyBorder="1" applyAlignment="1">
      <alignment horizontal="center"/>
    </xf>
    <xf numFmtId="10" fontId="13" fillId="7" borderId="21" xfId="1" applyNumberFormat="1" applyFont="1" applyFill="1" applyBorder="1" applyAlignment="1">
      <alignment horizontal="center"/>
    </xf>
    <xf numFmtId="10" fontId="13" fillId="7" borderId="6" xfId="1" applyNumberFormat="1" applyFont="1" applyFill="1" applyBorder="1" applyAlignment="1">
      <alignment horizontal="center"/>
    </xf>
    <xf numFmtId="10" fontId="13" fillId="7" borderId="37" xfId="1" applyNumberFormat="1" applyFont="1" applyFill="1" applyBorder="1" applyAlignment="1">
      <alignment horizontal="center"/>
    </xf>
    <xf numFmtId="10" fontId="13" fillId="7" borderId="18" xfId="1" applyNumberFormat="1" applyFont="1" applyFill="1" applyBorder="1" applyAlignment="1">
      <alignment horizontal="center"/>
    </xf>
    <xf numFmtId="10" fontId="13" fillId="5" borderId="9" xfId="1" applyNumberFormat="1" applyFont="1" applyFill="1" applyBorder="1" applyAlignment="1">
      <alignment horizontal="center"/>
    </xf>
    <xf numFmtId="10" fontId="13" fillId="9" borderId="5" xfId="1" applyNumberFormat="1" applyFont="1" applyFill="1" applyBorder="1" applyAlignment="1">
      <alignment horizontal="center"/>
    </xf>
    <xf numFmtId="10" fontId="13" fillId="9" borderId="30" xfId="1" applyNumberFormat="1" applyFont="1" applyFill="1" applyBorder="1" applyAlignment="1">
      <alignment horizontal="center"/>
    </xf>
    <xf numFmtId="10" fontId="13" fillId="9" borderId="21" xfId="1" applyNumberFormat="1" applyFont="1" applyFill="1" applyBorder="1" applyAlignment="1">
      <alignment horizontal="center"/>
    </xf>
    <xf numFmtId="164" fontId="9" fillId="4" borderId="38" xfId="2" applyNumberFormat="1" applyFont="1" applyFill="1" applyBorder="1" applyAlignment="1">
      <alignment horizontal="center"/>
    </xf>
    <xf numFmtId="164" fontId="13" fillId="4" borderId="39" xfId="2" applyNumberFormat="1" applyFont="1" applyFill="1" applyBorder="1" applyAlignment="1">
      <alignment horizontal="center"/>
    </xf>
    <xf numFmtId="164" fontId="9" fillId="5" borderId="38" xfId="2" applyNumberFormat="1" applyFont="1" applyFill="1" applyBorder="1" applyAlignment="1">
      <alignment horizontal="center"/>
    </xf>
    <xf numFmtId="164" fontId="13" fillId="5" borderId="0" xfId="2" applyNumberFormat="1" applyFont="1" applyFill="1" applyBorder="1" applyAlignment="1">
      <alignment horizontal="center"/>
    </xf>
    <xf numFmtId="164" fontId="15" fillId="3" borderId="0" xfId="2" applyNumberFormat="1" applyFont="1" applyFill="1" applyBorder="1" applyAlignment="1">
      <alignment horizontal="center"/>
    </xf>
    <xf numFmtId="164" fontId="13" fillId="4" borderId="42" xfId="2" applyNumberFormat="1" applyFont="1" applyFill="1" applyBorder="1" applyAlignment="1">
      <alignment horizontal="center"/>
    </xf>
    <xf numFmtId="164" fontId="9" fillId="9" borderId="38" xfId="2" applyNumberFormat="1" applyFont="1" applyFill="1" applyBorder="1" applyAlignment="1">
      <alignment horizontal="center"/>
    </xf>
    <xf numFmtId="164" fontId="13" fillId="9" borderId="39" xfId="2" applyNumberFormat="1" applyFont="1" applyFill="1" applyBorder="1" applyAlignment="1">
      <alignment horizontal="center"/>
    </xf>
    <xf numFmtId="164" fontId="13" fillId="9" borderId="42" xfId="2" applyNumberFormat="1" applyFont="1" applyFill="1" applyBorder="1" applyAlignment="1">
      <alignment horizontal="center"/>
    </xf>
    <xf numFmtId="164" fontId="9" fillId="6" borderId="38" xfId="2" applyNumberFormat="1" applyFont="1" applyFill="1" applyBorder="1" applyAlignment="1">
      <alignment horizontal="center"/>
    </xf>
    <xf numFmtId="164" fontId="13" fillId="6" borderId="39" xfId="2" applyNumberFormat="1" applyFont="1" applyFill="1" applyBorder="1" applyAlignment="1">
      <alignment horizontal="center"/>
    </xf>
    <xf numFmtId="164" fontId="13" fillId="6" borderId="40" xfId="2" applyNumberFormat="1" applyFont="1" applyFill="1" applyBorder="1" applyAlignment="1">
      <alignment horizontal="center"/>
    </xf>
    <xf numFmtId="164" fontId="13" fillId="6" borderId="0" xfId="2" applyNumberFormat="1" applyFont="1" applyFill="1" applyBorder="1" applyAlignment="1">
      <alignment horizontal="center"/>
    </xf>
    <xf numFmtId="164" fontId="9" fillId="7" borderId="38" xfId="2" applyNumberFormat="1" applyFont="1" applyFill="1" applyBorder="1" applyAlignment="1">
      <alignment horizontal="center"/>
    </xf>
    <xf numFmtId="164" fontId="13" fillId="7" borderId="39" xfId="2" applyNumberFormat="1" applyFont="1" applyFill="1" applyBorder="1" applyAlignment="1">
      <alignment horizontal="center"/>
    </xf>
    <xf numFmtId="164" fontId="13" fillId="7" borderId="42" xfId="2" applyNumberFormat="1" applyFont="1" applyFill="1" applyBorder="1" applyAlignment="1">
      <alignment horizontal="center"/>
    </xf>
    <xf numFmtId="164" fontId="9" fillId="2" borderId="38" xfId="2" applyNumberFormat="1" applyFont="1" applyFill="1" applyBorder="1" applyAlignment="1">
      <alignment horizontal="center"/>
    </xf>
    <xf numFmtId="164" fontId="13" fillId="2" borderId="39" xfId="2" applyNumberFormat="1" applyFont="1" applyFill="1" applyBorder="1" applyAlignment="1">
      <alignment horizontal="center"/>
    </xf>
    <xf numFmtId="164" fontId="13" fillId="2" borderId="41" xfId="2" applyNumberFormat="1" applyFont="1" applyFill="1" applyBorder="1" applyAlignment="1">
      <alignment horizontal="center"/>
    </xf>
    <xf numFmtId="10" fontId="13" fillId="5" borderId="27" xfId="1" applyNumberFormat="1" applyFont="1" applyFill="1" applyBorder="1" applyAlignment="1">
      <alignment horizontal="center"/>
    </xf>
    <xf numFmtId="10" fontId="9" fillId="6" borderId="12" xfId="1" applyNumberFormat="1" applyFont="1" applyFill="1" applyBorder="1" applyAlignment="1">
      <alignment horizontal="center"/>
    </xf>
    <xf numFmtId="10" fontId="9" fillId="6" borderId="29" xfId="1" applyNumberFormat="1" applyFont="1" applyFill="1" applyBorder="1" applyAlignment="1">
      <alignment horizontal="center"/>
    </xf>
    <xf numFmtId="164" fontId="9" fillId="5" borderId="46" xfId="2" applyNumberFormat="1" applyFont="1" applyFill="1" applyBorder="1" applyAlignment="1">
      <alignment horizontal="center"/>
    </xf>
    <xf numFmtId="164" fontId="9" fillId="5" borderId="47" xfId="2" applyNumberFormat="1" applyFont="1" applyFill="1" applyBorder="1" applyAlignment="1">
      <alignment horizontal="center"/>
    </xf>
    <xf numFmtId="164" fontId="9" fillId="5" borderId="48" xfId="2" applyNumberFormat="1" applyFont="1" applyFill="1" applyBorder="1" applyAlignment="1">
      <alignment horizontal="center"/>
    </xf>
    <xf numFmtId="164" fontId="9" fillId="0" borderId="13" xfId="2" applyNumberFormat="1" applyFont="1" applyFill="1" applyBorder="1" applyAlignment="1">
      <alignment horizontal="center"/>
    </xf>
    <xf numFmtId="164" fontId="9" fillId="0" borderId="33" xfId="2" applyNumberFormat="1" applyFont="1" applyFill="1" applyBorder="1" applyAlignment="1">
      <alignment horizontal="center"/>
    </xf>
    <xf numFmtId="164" fontId="9" fillId="0" borderId="49" xfId="2" applyNumberFormat="1" applyFont="1" applyFill="1" applyBorder="1" applyAlignment="1">
      <alignment horizontal="center"/>
    </xf>
    <xf numFmtId="164" fontId="13" fillId="5" borderId="44" xfId="2" applyNumberFormat="1" applyFont="1" applyFill="1" applyBorder="1" applyAlignment="1">
      <alignment horizontal="center"/>
    </xf>
    <xf numFmtId="164" fontId="13" fillId="5" borderId="45" xfId="2" applyNumberFormat="1" applyFont="1" applyFill="1" applyBorder="1" applyAlignment="1">
      <alignment horizontal="center"/>
    </xf>
    <xf numFmtId="164" fontId="13" fillId="5" borderId="8" xfId="2" applyNumberFormat="1" applyFont="1" applyFill="1" applyBorder="1" applyAlignment="1">
      <alignment horizontal="center"/>
    </xf>
    <xf numFmtId="164" fontId="13" fillId="5" borderId="16" xfId="2" applyNumberFormat="1" applyFont="1" applyFill="1" applyBorder="1" applyAlignment="1">
      <alignment horizontal="center"/>
    </xf>
    <xf numFmtId="166" fontId="0" fillId="0" borderId="0" xfId="0" applyNumberFormat="1"/>
    <xf numFmtId="166" fontId="13" fillId="0" borderId="1" xfId="0" applyNumberFormat="1" applyFont="1" applyBorder="1"/>
    <xf numFmtId="0" fontId="18" fillId="0" borderId="0" xfId="0" applyFont="1"/>
    <xf numFmtId="164" fontId="3" fillId="0" borderId="0" xfId="0" applyNumberFormat="1" applyFont="1"/>
    <xf numFmtId="10" fontId="13" fillId="0" borderId="1" xfId="1" applyNumberFormat="1" applyFont="1" applyBorder="1"/>
    <xf numFmtId="0" fontId="13" fillId="2" borderId="0" xfId="0" applyFont="1" applyFill="1"/>
    <xf numFmtId="164" fontId="15" fillId="3" borderId="54" xfId="2" applyNumberFormat="1" applyFont="1" applyFill="1" applyBorder="1" applyAlignment="1">
      <alignment horizontal="center" vertical="center"/>
    </xf>
    <xf numFmtId="164" fontId="9" fillId="4" borderId="29" xfId="2" applyNumberFormat="1" applyFont="1" applyFill="1" applyBorder="1" applyAlignment="1">
      <alignment horizontal="center"/>
    </xf>
    <xf numFmtId="164" fontId="13" fillId="4" borderId="52" xfId="2" applyNumberFormat="1" applyFont="1" applyFill="1" applyBorder="1" applyAlignment="1">
      <alignment horizontal="center"/>
    </xf>
    <xf numFmtId="164" fontId="13" fillId="4" borderId="54" xfId="2" applyNumberFormat="1" applyFont="1" applyFill="1" applyBorder="1" applyAlignment="1">
      <alignment horizontal="center"/>
    </xf>
    <xf numFmtId="164" fontId="9" fillId="5" borderId="25" xfId="2" applyNumberFormat="1" applyFont="1" applyFill="1" applyBorder="1" applyAlignment="1">
      <alignment horizontal="center"/>
    </xf>
    <xf numFmtId="164" fontId="13" fillId="5" borderId="55" xfId="2" applyNumberFormat="1" applyFont="1" applyFill="1" applyBorder="1" applyAlignment="1">
      <alignment horizontal="center"/>
    </xf>
    <xf numFmtId="164" fontId="13" fillId="5" borderId="51" xfId="2" applyNumberFormat="1" applyFont="1" applyFill="1" applyBorder="1" applyAlignment="1">
      <alignment horizontal="center"/>
    </xf>
    <xf numFmtId="164" fontId="13" fillId="5" borderId="50" xfId="2" applyNumberFormat="1" applyFont="1" applyFill="1" applyBorder="1" applyAlignment="1">
      <alignment horizontal="center"/>
    </xf>
    <xf numFmtId="164" fontId="9" fillId="0" borderId="26" xfId="2" applyNumberFormat="1" applyFont="1" applyFill="1" applyBorder="1" applyAlignment="1">
      <alignment horizontal="center"/>
    </xf>
    <xf numFmtId="164" fontId="13" fillId="0" borderId="52" xfId="2" applyNumberFormat="1" applyFont="1" applyBorder="1" applyAlignment="1">
      <alignment horizontal="center"/>
    </xf>
    <xf numFmtId="164" fontId="13" fillId="0" borderId="26" xfId="2" applyNumberFormat="1" applyFont="1" applyBorder="1" applyAlignment="1">
      <alignment horizontal="center"/>
    </xf>
    <xf numFmtId="164" fontId="9" fillId="4" borderId="53" xfId="2" applyNumberFormat="1" applyFont="1" applyFill="1" applyBorder="1" applyAlignment="1">
      <alignment horizontal="center"/>
    </xf>
    <xf numFmtId="164" fontId="13" fillId="4" borderId="57" xfId="2" applyNumberFormat="1" applyFont="1" applyFill="1" applyBorder="1" applyAlignment="1">
      <alignment horizontal="center"/>
    </xf>
    <xf numFmtId="164" fontId="13" fillId="4" borderId="56" xfId="2" applyNumberFormat="1" applyFont="1" applyFill="1" applyBorder="1" applyAlignment="1">
      <alignment horizontal="center"/>
    </xf>
    <xf numFmtId="164" fontId="9" fillId="5" borderId="58" xfId="2" applyNumberFormat="1" applyFont="1" applyFill="1" applyBorder="1" applyAlignment="1">
      <alignment horizontal="center"/>
    </xf>
    <xf numFmtId="164" fontId="13" fillId="5" borderId="59" xfId="2" applyNumberFormat="1" applyFont="1" applyFill="1" applyBorder="1" applyAlignment="1">
      <alignment horizontal="center"/>
    </xf>
    <xf numFmtId="164" fontId="13" fillId="5" borderId="60" xfId="2" applyNumberFormat="1" applyFont="1" applyFill="1" applyBorder="1" applyAlignment="1">
      <alignment horizontal="center"/>
    </xf>
    <xf numFmtId="164" fontId="13" fillId="5" borderId="61" xfId="2" applyNumberFormat="1" applyFont="1" applyFill="1" applyBorder="1" applyAlignment="1">
      <alignment horizontal="center"/>
    </xf>
    <xf numFmtId="164" fontId="9" fillId="0" borderId="62" xfId="2" applyNumberFormat="1" applyFont="1" applyFill="1" applyBorder="1" applyAlignment="1">
      <alignment horizontal="center"/>
    </xf>
    <xf numFmtId="164" fontId="13" fillId="0" borderId="57" xfId="2" applyNumberFormat="1" applyFont="1" applyBorder="1" applyAlignment="1">
      <alignment horizontal="center"/>
    </xf>
    <xf numFmtId="164" fontId="13" fillId="0" borderId="62" xfId="2" applyNumberFormat="1" applyFont="1" applyBorder="1" applyAlignment="1">
      <alignment horizontal="center"/>
    </xf>
    <xf numFmtId="164" fontId="13" fillId="4" borderId="63" xfId="2" applyNumberFormat="1" applyFont="1" applyFill="1" applyBorder="1" applyAlignment="1">
      <alignment horizontal="center"/>
    </xf>
    <xf numFmtId="164" fontId="9" fillId="5" borderId="29" xfId="2" applyNumberFormat="1" applyFont="1" applyFill="1" applyBorder="1" applyAlignment="1">
      <alignment horizontal="center"/>
    </xf>
    <xf numFmtId="164" fontId="13" fillId="5" borderId="54" xfId="2" applyNumberFormat="1" applyFont="1" applyFill="1" applyBorder="1" applyAlignment="1">
      <alignment horizontal="center"/>
    </xf>
    <xf numFmtId="164" fontId="9" fillId="9" borderId="29" xfId="2" applyNumberFormat="1" applyFont="1" applyFill="1" applyBorder="1" applyAlignment="1">
      <alignment horizontal="center"/>
    </xf>
    <xf numFmtId="164" fontId="13" fillId="9" borderId="52" xfId="2" applyNumberFormat="1" applyFont="1" applyFill="1" applyBorder="1" applyAlignment="1">
      <alignment horizontal="center"/>
    </xf>
    <xf numFmtId="164" fontId="13" fillId="9" borderId="51" xfId="2" applyNumberFormat="1" applyFont="1" applyFill="1" applyBorder="1" applyAlignment="1">
      <alignment horizontal="center"/>
    </xf>
    <xf numFmtId="164" fontId="13" fillId="9" borderId="63" xfId="2" applyNumberFormat="1" applyFont="1" applyFill="1" applyBorder="1" applyAlignment="1">
      <alignment horizontal="center"/>
    </xf>
    <xf numFmtId="164" fontId="9" fillId="6" borderId="29" xfId="2" applyNumberFormat="1" applyFont="1" applyFill="1" applyBorder="1" applyAlignment="1">
      <alignment horizontal="center"/>
    </xf>
    <xf numFmtId="164" fontId="13" fillId="6" borderId="52" xfId="2" applyNumberFormat="1" applyFont="1" applyFill="1" applyBorder="1" applyAlignment="1">
      <alignment horizontal="center"/>
    </xf>
    <xf numFmtId="164" fontId="13" fillId="6" borderId="51" xfId="2" applyNumberFormat="1" applyFont="1" applyFill="1" applyBorder="1" applyAlignment="1">
      <alignment horizontal="center"/>
    </xf>
    <xf numFmtId="164" fontId="13" fillId="6" borderId="63" xfId="2" applyNumberFormat="1" applyFont="1" applyFill="1" applyBorder="1" applyAlignment="1">
      <alignment horizontal="center"/>
    </xf>
    <xf numFmtId="164" fontId="9" fillId="7" borderId="29" xfId="2" applyNumberFormat="1" applyFont="1" applyFill="1" applyBorder="1" applyAlignment="1">
      <alignment horizontal="center"/>
    </xf>
    <xf numFmtId="164" fontId="13" fillId="7" borderId="52" xfId="2" applyNumberFormat="1" applyFont="1" applyFill="1" applyBorder="1" applyAlignment="1">
      <alignment horizontal="center"/>
    </xf>
    <xf numFmtId="164" fontId="13" fillId="7" borderId="51" xfId="2" applyNumberFormat="1" applyFont="1" applyFill="1" applyBorder="1" applyAlignment="1">
      <alignment horizontal="center"/>
    </xf>
    <xf numFmtId="164" fontId="13" fillId="7" borderId="63" xfId="2" applyNumberFormat="1" applyFont="1" applyFill="1" applyBorder="1" applyAlignment="1">
      <alignment horizontal="center"/>
    </xf>
    <xf numFmtId="164" fontId="9" fillId="2" borderId="29" xfId="2" applyNumberFormat="1" applyFont="1" applyFill="1" applyBorder="1" applyAlignment="1">
      <alignment horizontal="center"/>
    </xf>
    <xf numFmtId="164" fontId="13" fillId="2" borderId="52" xfId="2" applyNumberFormat="1" applyFont="1" applyFill="1" applyBorder="1" applyAlignment="1">
      <alignment horizontal="center"/>
    </xf>
    <xf numFmtId="164" fontId="13" fillId="2" borderId="51" xfId="2" applyNumberFormat="1" applyFont="1" applyFill="1" applyBorder="1" applyAlignment="1">
      <alignment horizontal="center"/>
    </xf>
    <xf numFmtId="164" fontId="13" fillId="2" borderId="50" xfId="2" applyNumberFormat="1" applyFont="1" applyFill="1" applyBorder="1" applyAlignment="1">
      <alignment horizontal="center"/>
    </xf>
    <xf numFmtId="164" fontId="13" fillId="4" borderId="64" xfId="2" applyNumberFormat="1" applyFont="1" applyFill="1" applyBorder="1" applyAlignment="1">
      <alignment horizontal="center"/>
    </xf>
    <xf numFmtId="164" fontId="9" fillId="5" borderId="53" xfId="2" applyNumberFormat="1" applyFont="1" applyFill="1" applyBorder="1" applyAlignment="1">
      <alignment horizontal="center"/>
    </xf>
    <xf numFmtId="164" fontId="13" fillId="5" borderId="56" xfId="2" applyNumberFormat="1" applyFont="1" applyFill="1" applyBorder="1" applyAlignment="1">
      <alignment horizontal="center"/>
    </xf>
    <xf numFmtId="164" fontId="9" fillId="9" borderId="53" xfId="2" applyNumberFormat="1" applyFont="1" applyFill="1" applyBorder="1" applyAlignment="1">
      <alignment horizontal="center"/>
    </xf>
    <xf numFmtId="164" fontId="13" fillId="9" borderId="57" xfId="2" applyNumberFormat="1" applyFont="1" applyFill="1" applyBorder="1" applyAlignment="1">
      <alignment horizontal="center"/>
    </xf>
    <xf numFmtId="164" fontId="13" fillId="9" borderId="60" xfId="2" applyNumberFormat="1" applyFont="1" applyFill="1" applyBorder="1" applyAlignment="1">
      <alignment horizontal="center"/>
    </xf>
    <xf numFmtId="164" fontId="13" fillId="9" borderId="64" xfId="2" applyNumberFormat="1" applyFont="1" applyFill="1" applyBorder="1" applyAlignment="1">
      <alignment horizontal="center"/>
    </xf>
    <xf numFmtId="164" fontId="9" fillId="6" borderId="53" xfId="2" applyNumberFormat="1" applyFont="1" applyFill="1" applyBorder="1" applyAlignment="1">
      <alignment horizontal="center"/>
    </xf>
    <xf numFmtId="164" fontId="13" fillId="6" borderId="57" xfId="2" applyNumberFormat="1" applyFont="1" applyFill="1" applyBorder="1" applyAlignment="1">
      <alignment horizontal="center"/>
    </xf>
    <xf numFmtId="164" fontId="13" fillId="6" borderId="60" xfId="2" applyNumberFormat="1" applyFont="1" applyFill="1" applyBorder="1" applyAlignment="1">
      <alignment horizontal="center"/>
    </xf>
    <xf numFmtId="164" fontId="13" fillId="6" borderId="64" xfId="2" applyNumberFormat="1" applyFont="1" applyFill="1" applyBorder="1" applyAlignment="1">
      <alignment horizontal="center"/>
    </xf>
    <xf numFmtId="164" fontId="9" fillId="7" borderId="53" xfId="2" applyNumberFormat="1" applyFont="1" applyFill="1" applyBorder="1" applyAlignment="1">
      <alignment horizontal="center"/>
    </xf>
    <xf numFmtId="164" fontId="13" fillId="7" borderId="57" xfId="2" applyNumberFormat="1" applyFont="1" applyFill="1" applyBorder="1" applyAlignment="1">
      <alignment horizontal="center"/>
    </xf>
    <xf numFmtId="164" fontId="13" fillId="7" borderId="60" xfId="2" applyNumberFormat="1" applyFont="1" applyFill="1" applyBorder="1" applyAlignment="1">
      <alignment horizontal="center"/>
    </xf>
    <xf numFmtId="164" fontId="13" fillId="7" borderId="64" xfId="2" applyNumberFormat="1" applyFont="1" applyFill="1" applyBorder="1" applyAlignment="1">
      <alignment horizontal="center"/>
    </xf>
    <xf numFmtId="164" fontId="9" fillId="2" borderId="53" xfId="2" applyNumberFormat="1" applyFont="1" applyFill="1" applyBorder="1" applyAlignment="1">
      <alignment horizontal="center"/>
    </xf>
    <xf numFmtId="164" fontId="13" fillId="2" borderId="57" xfId="2" applyNumberFormat="1" applyFont="1" applyFill="1" applyBorder="1" applyAlignment="1">
      <alignment horizontal="center"/>
    </xf>
    <xf numFmtId="164" fontId="13" fillId="2" borderId="60" xfId="2" applyNumberFormat="1" applyFont="1" applyFill="1" applyBorder="1" applyAlignment="1">
      <alignment horizontal="center"/>
    </xf>
    <xf numFmtId="164" fontId="13" fillId="2" borderId="61" xfId="2" applyNumberFormat="1" applyFont="1" applyFill="1" applyBorder="1" applyAlignment="1">
      <alignment horizontal="center"/>
    </xf>
    <xf numFmtId="0" fontId="15" fillId="3" borderId="3" xfId="4" applyFont="1" applyFill="1" applyBorder="1" applyAlignment="1">
      <alignment horizontal="left" vertical="center"/>
    </xf>
    <xf numFmtId="166" fontId="15" fillId="11" borderId="10" xfId="0" applyNumberFormat="1" applyFont="1" applyFill="1" applyBorder="1"/>
    <xf numFmtId="166" fontId="15" fillId="11" borderId="12" xfId="0" applyNumberFormat="1" applyFont="1" applyFill="1" applyBorder="1"/>
    <xf numFmtId="0" fontId="15" fillId="12" borderId="8" xfId="0" applyFont="1" applyFill="1" applyBorder="1" applyAlignment="1">
      <alignment horizontal="center" vertical="center"/>
    </xf>
    <xf numFmtId="0" fontId="15" fillId="12" borderId="35" xfId="0" applyFont="1" applyFill="1" applyBorder="1" applyAlignment="1">
      <alignment horizontal="center" vertical="center"/>
    </xf>
    <xf numFmtId="0" fontId="15" fillId="10" borderId="10" xfId="0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0" fontId="15" fillId="12" borderId="16" xfId="0" applyFont="1" applyFill="1" applyBorder="1" applyAlignment="1">
      <alignment horizontal="center" vertical="center"/>
    </xf>
    <xf numFmtId="164" fontId="15" fillId="3" borderId="26" xfId="2" applyNumberFormat="1" applyFont="1" applyFill="1" applyBorder="1" applyAlignment="1">
      <alignment horizontal="center"/>
    </xf>
    <xf numFmtId="164" fontId="15" fillId="3" borderId="13" xfId="2" applyNumberFormat="1" applyFont="1" applyFill="1" applyBorder="1" applyAlignment="1">
      <alignment horizontal="center"/>
    </xf>
    <xf numFmtId="164" fontId="15" fillId="3" borderId="49" xfId="2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left"/>
    </xf>
    <xf numFmtId="166" fontId="13" fillId="0" borderId="17" xfId="0" applyNumberFormat="1" applyFont="1" applyBorder="1"/>
    <xf numFmtId="0" fontId="13" fillId="0" borderId="7" xfId="0" applyFont="1" applyBorder="1" applyAlignment="1">
      <alignment horizontal="left"/>
    </xf>
    <xf numFmtId="166" fontId="13" fillId="0" borderId="8" xfId="0" applyNumberFormat="1" applyFont="1" applyBorder="1"/>
    <xf numFmtId="166" fontId="13" fillId="0" borderId="16" xfId="0" applyNumberFormat="1" applyFont="1" applyBorder="1"/>
    <xf numFmtId="0" fontId="13" fillId="0" borderId="4" xfId="0" applyFont="1" applyBorder="1"/>
    <xf numFmtId="0" fontId="13" fillId="0" borderId="7" xfId="0" applyFont="1" applyBorder="1"/>
    <xf numFmtId="166" fontId="13" fillId="0" borderId="8" xfId="2" applyNumberFormat="1" applyFont="1" applyBorder="1"/>
    <xf numFmtId="166" fontId="13" fillId="0" borderId="35" xfId="2" applyNumberFormat="1" applyFont="1" applyBorder="1"/>
    <xf numFmtId="166" fontId="13" fillId="0" borderId="50" xfId="2" applyNumberFormat="1" applyFont="1" applyBorder="1"/>
    <xf numFmtId="166" fontId="13" fillId="0" borderId="16" xfId="2" applyNumberFormat="1" applyFont="1" applyBorder="1"/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13" fillId="5" borderId="9" xfId="0" applyFont="1" applyFill="1" applyBorder="1" applyAlignment="1">
      <alignment horizontal="left" vertical="top"/>
    </xf>
    <xf numFmtId="0" fontId="13" fillId="9" borderId="5" xfId="0" applyFont="1" applyFill="1" applyBorder="1" applyAlignment="1">
      <alignment horizontal="left" vertical="top"/>
    </xf>
    <xf numFmtId="0" fontId="13" fillId="9" borderId="1" xfId="0" applyFont="1" applyFill="1" applyBorder="1" applyAlignment="1">
      <alignment horizontal="left" vertical="top"/>
    </xf>
    <xf numFmtId="0" fontId="13" fillId="9" borderId="6" xfId="0" applyFont="1" applyFill="1" applyBorder="1" applyAlignment="1">
      <alignment horizontal="left" vertical="top"/>
    </xf>
    <xf numFmtId="0" fontId="13" fillId="6" borderId="5" xfId="0" applyFont="1" applyFill="1" applyBorder="1" applyAlignment="1">
      <alignment horizontal="left" vertical="top"/>
    </xf>
    <xf numFmtId="0" fontId="13" fillId="7" borderId="5" xfId="0" applyFont="1" applyFill="1" applyBorder="1" applyAlignment="1">
      <alignment horizontal="left" vertical="top"/>
    </xf>
    <xf numFmtId="0" fontId="13" fillId="2" borderId="5" xfId="0" applyFont="1" applyFill="1" applyBorder="1" applyAlignment="1">
      <alignment horizontal="left" vertical="top"/>
    </xf>
    <xf numFmtId="0" fontId="13" fillId="2" borderId="8" xfId="0" applyFont="1" applyFill="1" applyBorder="1" applyAlignment="1">
      <alignment horizontal="left" vertical="top"/>
    </xf>
    <xf numFmtId="0" fontId="13" fillId="5" borderId="5" xfId="0" applyFont="1" applyFill="1" applyBorder="1" applyAlignment="1">
      <alignment horizontal="left" vertical="top"/>
    </xf>
    <xf numFmtId="0" fontId="13" fillId="5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top"/>
    </xf>
    <xf numFmtId="0" fontId="9" fillId="4" borderId="15" xfId="0" applyFont="1" applyFill="1" applyBorder="1" applyAlignment="1">
      <alignment horizontal="left" vertical="top"/>
    </xf>
    <xf numFmtId="10" fontId="9" fillId="4" borderId="13" xfId="1" applyNumberFormat="1" applyFont="1" applyFill="1" applyBorder="1" applyAlignment="1">
      <alignment horizontal="center"/>
    </xf>
    <xf numFmtId="10" fontId="9" fillId="4" borderId="49" xfId="1" applyNumberFormat="1" applyFont="1" applyFill="1" applyBorder="1" applyAlignment="1">
      <alignment horizontal="center"/>
    </xf>
    <xf numFmtId="0" fontId="15" fillId="12" borderId="8" xfId="4" applyFont="1" applyFill="1" applyBorder="1" applyAlignment="1">
      <alignment horizontal="center" vertical="center" wrapText="1"/>
    </xf>
    <xf numFmtId="0" fontId="15" fillId="12" borderId="16" xfId="4" applyFont="1" applyFill="1" applyBorder="1" applyAlignment="1">
      <alignment horizontal="center" vertical="center" wrapText="1"/>
    </xf>
    <xf numFmtId="0" fontId="15" fillId="3" borderId="10" xfId="4" applyFont="1" applyFill="1" applyBorder="1" applyAlignment="1">
      <alignment horizontal="left" vertical="center"/>
    </xf>
    <xf numFmtId="10" fontId="15" fillId="3" borderId="10" xfId="1" applyNumberFormat="1" applyFont="1" applyFill="1" applyBorder="1" applyAlignment="1">
      <alignment horizontal="center" vertical="center" wrapText="1"/>
    </xf>
    <xf numFmtId="10" fontId="15" fillId="3" borderId="12" xfId="1" applyNumberFormat="1" applyFont="1" applyFill="1" applyBorder="1" applyAlignment="1">
      <alignment horizontal="center" vertical="center" wrapText="1"/>
    </xf>
    <xf numFmtId="0" fontId="13" fillId="0" borderId="34" xfId="0" applyFont="1" applyBorder="1"/>
    <xf numFmtId="166" fontId="13" fillId="0" borderId="5" xfId="2" applyNumberFormat="1" applyFont="1" applyBorder="1"/>
    <xf numFmtId="166" fontId="13" fillId="0" borderId="30" xfId="2" applyNumberFormat="1" applyFont="1" applyBorder="1"/>
    <xf numFmtId="166" fontId="13" fillId="0" borderId="52" xfId="2" applyNumberFormat="1" applyFont="1" applyBorder="1"/>
    <xf numFmtId="166" fontId="13" fillId="0" borderId="21" xfId="2" applyNumberFormat="1" applyFont="1" applyBorder="1"/>
    <xf numFmtId="166" fontId="15" fillId="11" borderId="3" xfId="0" applyNumberFormat="1" applyFont="1" applyFill="1" applyBorder="1"/>
    <xf numFmtId="0" fontId="15" fillId="12" borderId="35" xfId="4" applyFont="1" applyFill="1" applyBorder="1" applyAlignment="1">
      <alignment horizontal="center" vertical="center" wrapText="1"/>
    </xf>
    <xf numFmtId="10" fontId="15" fillId="3" borderId="27" xfId="1" applyNumberFormat="1" applyFont="1" applyFill="1" applyBorder="1" applyAlignment="1">
      <alignment horizontal="center" wrapText="1"/>
    </xf>
    <xf numFmtId="0" fontId="9" fillId="0" borderId="15" xfId="0" applyFont="1" applyBorder="1" applyAlignment="1">
      <alignment horizontal="left" vertical="top"/>
    </xf>
    <xf numFmtId="10" fontId="9" fillId="2" borderId="13" xfId="1" applyNumberFormat="1" applyFont="1" applyFill="1" applyBorder="1" applyAlignment="1">
      <alignment horizontal="center"/>
    </xf>
    <xf numFmtId="10" fontId="9" fillId="2" borderId="49" xfId="1" applyNumberFormat="1" applyFont="1" applyFill="1" applyBorder="1" applyAlignment="1">
      <alignment horizontal="center"/>
    </xf>
    <xf numFmtId="0" fontId="13" fillId="5" borderId="8" xfId="0" applyFont="1" applyFill="1" applyBorder="1" applyAlignment="1">
      <alignment horizontal="left" vertical="top"/>
    </xf>
    <xf numFmtId="10" fontId="13" fillId="5" borderId="8" xfId="1" applyNumberFormat="1" applyFont="1" applyFill="1" applyBorder="1" applyAlignment="1">
      <alignment horizontal="center"/>
    </xf>
    <xf numFmtId="10" fontId="13" fillId="5" borderId="16" xfId="1" applyNumberFormat="1" applyFont="1" applyFill="1" applyBorder="1" applyAlignment="1">
      <alignment horizontal="center"/>
    </xf>
    <xf numFmtId="10" fontId="13" fillId="0" borderId="5" xfId="1" applyNumberFormat="1" applyFont="1" applyBorder="1"/>
    <xf numFmtId="10" fontId="15" fillId="3" borderId="10" xfId="1" applyNumberFormat="1" applyFont="1" applyFill="1" applyBorder="1" applyAlignment="1">
      <alignment horizontal="right" vertical="center"/>
    </xf>
    <xf numFmtId="10" fontId="15" fillId="3" borderId="12" xfId="1" applyNumberFormat="1" applyFont="1" applyFill="1" applyBorder="1" applyAlignment="1">
      <alignment horizontal="right" vertical="center"/>
    </xf>
    <xf numFmtId="10" fontId="13" fillId="0" borderId="21" xfId="1" applyNumberFormat="1" applyFont="1" applyBorder="1"/>
    <xf numFmtId="10" fontId="13" fillId="0" borderId="17" xfId="1" applyNumberFormat="1" applyFont="1" applyBorder="1"/>
    <xf numFmtId="10" fontId="13" fillId="0" borderId="8" xfId="1" applyNumberFormat="1" applyFont="1" applyBorder="1"/>
    <xf numFmtId="10" fontId="13" fillId="0" borderId="16" xfId="1" applyNumberFormat="1" applyFont="1" applyBorder="1"/>
    <xf numFmtId="0" fontId="20" fillId="0" borderId="0" xfId="3" applyFont="1" applyAlignment="1"/>
    <xf numFmtId="0" fontId="19" fillId="0" borderId="0" xfId="0" applyFont="1" applyAlignment="1">
      <alignment horizontal="left" vertical="center"/>
    </xf>
    <xf numFmtId="0" fontId="21" fillId="0" borderId="0" xfId="0" applyFont="1"/>
    <xf numFmtId="0" fontId="19" fillId="2" borderId="0" xfId="0" applyFont="1" applyFill="1"/>
    <xf numFmtId="0" fontId="15" fillId="12" borderId="7" xfId="4" applyFont="1" applyFill="1" applyBorder="1" applyAlignment="1">
      <alignment horizontal="center" vertical="center" wrapText="1"/>
    </xf>
    <xf numFmtId="164" fontId="15" fillId="3" borderId="27" xfId="2" applyNumberFormat="1" applyFont="1" applyFill="1" applyBorder="1" applyAlignment="1">
      <alignment horizontal="center" vertical="center"/>
    </xf>
    <xf numFmtId="0" fontId="15" fillId="10" borderId="29" xfId="0" applyFont="1" applyFill="1" applyBorder="1" applyAlignment="1">
      <alignment horizontal="center" vertical="center"/>
    </xf>
    <xf numFmtId="10" fontId="15" fillId="3" borderId="13" xfId="1" applyNumberFormat="1" applyFont="1" applyFill="1" applyBorder="1" applyAlignment="1">
      <alignment horizontal="right" vertical="center"/>
    </xf>
    <xf numFmtId="10" fontId="15" fillId="3" borderId="49" xfId="1" applyNumberFormat="1" applyFont="1" applyFill="1" applyBorder="1" applyAlignment="1">
      <alignment horizontal="right" vertical="center"/>
    </xf>
    <xf numFmtId="0" fontId="15" fillId="3" borderId="15" xfId="4" applyFont="1" applyFill="1" applyBorder="1" applyAlignment="1">
      <alignment horizontal="left" vertical="center"/>
    </xf>
    <xf numFmtId="0" fontId="15" fillId="8" borderId="15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/>
    </xf>
    <xf numFmtId="0" fontId="15" fillId="8" borderId="49" xfId="0" applyFont="1" applyFill="1" applyBorder="1" applyAlignment="1">
      <alignment horizontal="center" vertical="center"/>
    </xf>
    <xf numFmtId="0" fontId="15" fillId="10" borderId="53" xfId="0" applyFont="1" applyFill="1" applyBorder="1" applyAlignment="1">
      <alignment horizontal="center" vertical="center"/>
    </xf>
    <xf numFmtId="0" fontId="15" fillId="10" borderId="26" xfId="0" applyFont="1" applyFill="1" applyBorder="1" applyAlignment="1">
      <alignment horizontal="center" vertical="center"/>
    </xf>
    <xf numFmtId="0" fontId="15" fillId="10" borderId="13" xfId="0" applyFont="1" applyFill="1" applyBorder="1" applyAlignment="1">
      <alignment horizontal="center" vertical="center"/>
    </xf>
    <xf numFmtId="0" fontId="15" fillId="10" borderId="49" xfId="0" applyFont="1" applyFill="1" applyBorder="1" applyAlignment="1">
      <alignment horizontal="center" vertical="center"/>
    </xf>
    <xf numFmtId="0" fontId="15" fillId="10" borderId="56" xfId="0" applyFont="1" applyFill="1" applyBorder="1" applyAlignment="1">
      <alignment horizontal="center" vertical="center"/>
    </xf>
    <xf numFmtId="0" fontId="15" fillId="8" borderId="70" xfId="4" applyFont="1" applyFill="1" applyBorder="1" applyAlignment="1">
      <alignment horizontal="center" vertical="center"/>
    </xf>
    <xf numFmtId="0" fontId="15" fillId="8" borderId="38" xfId="4" applyFont="1" applyFill="1" applyBorder="1" applyAlignment="1">
      <alignment horizontal="center" vertical="center"/>
    </xf>
    <xf numFmtId="0" fontId="15" fillId="8" borderId="68" xfId="4" applyFont="1" applyFill="1" applyBorder="1" applyAlignment="1">
      <alignment horizontal="center" vertical="center"/>
    </xf>
    <xf numFmtId="0" fontId="15" fillId="8" borderId="58" xfId="0" applyFont="1" applyFill="1" applyBorder="1" applyAlignment="1">
      <alignment horizontal="center" vertical="center"/>
    </xf>
    <xf numFmtId="0" fontId="15" fillId="8" borderId="62" xfId="0" applyFont="1" applyFill="1" applyBorder="1" applyAlignment="1">
      <alignment horizontal="center" vertical="center"/>
    </xf>
    <xf numFmtId="0" fontId="16" fillId="0" borderId="4" xfId="4" applyFont="1" applyBorder="1" applyAlignment="1">
      <alignment horizontal="left" vertical="top"/>
    </xf>
    <xf numFmtId="0" fontId="16" fillId="0" borderId="7" xfId="4" applyFont="1" applyBorder="1" applyAlignment="1">
      <alignment horizontal="left" vertical="top"/>
    </xf>
    <xf numFmtId="0" fontId="15" fillId="3" borderId="28" xfId="4" applyFont="1" applyFill="1" applyBorder="1" applyAlignment="1">
      <alignment horizontal="left" vertical="center"/>
    </xf>
    <xf numFmtId="0" fontId="15" fillId="3" borderId="26" xfId="4" applyFont="1" applyFill="1" applyBorder="1" applyAlignment="1">
      <alignment horizontal="left" vertical="center"/>
    </xf>
    <xf numFmtId="0" fontId="15" fillId="12" borderId="43" xfId="5" applyFont="1" applyFill="1" applyBorder="1" applyAlignment="1">
      <alignment horizontal="center" vertical="center"/>
    </xf>
    <xf numFmtId="0" fontId="15" fillId="12" borderId="44" xfId="5" applyFont="1" applyFill="1" applyBorder="1" applyAlignment="1">
      <alignment horizontal="center" vertical="center"/>
    </xf>
    <xf numFmtId="0" fontId="15" fillId="12" borderId="7" xfId="5" applyFont="1" applyFill="1" applyBorder="1" applyAlignment="1">
      <alignment horizontal="center" vertical="center"/>
    </xf>
    <xf numFmtId="0" fontId="15" fillId="12" borderId="8" xfId="5" applyFont="1" applyFill="1" applyBorder="1" applyAlignment="1">
      <alignment horizontal="center" vertical="center"/>
    </xf>
    <xf numFmtId="0" fontId="15" fillId="12" borderId="20" xfId="4" applyFont="1" applyFill="1" applyBorder="1" applyAlignment="1">
      <alignment horizontal="center" vertical="center"/>
    </xf>
    <xf numFmtId="0" fontId="15" fillId="12" borderId="23" xfId="4" applyFont="1" applyFill="1" applyBorder="1" applyAlignment="1">
      <alignment horizontal="center" vertical="center"/>
    </xf>
    <xf numFmtId="0" fontId="15" fillId="12" borderId="24" xfId="4" applyFont="1" applyFill="1" applyBorder="1" applyAlignment="1">
      <alignment horizontal="center" vertical="center"/>
    </xf>
    <xf numFmtId="0" fontId="16" fillId="4" borderId="4" xfId="4" applyFont="1" applyFill="1" applyBorder="1" applyAlignment="1">
      <alignment horizontal="left" vertical="top"/>
    </xf>
    <xf numFmtId="0" fontId="16" fillId="5" borderId="4" xfId="4" applyFont="1" applyFill="1" applyBorder="1" applyAlignment="1">
      <alignment horizontal="left" vertical="top"/>
    </xf>
    <xf numFmtId="0" fontId="16" fillId="4" borderId="19" xfId="4" applyFont="1" applyFill="1" applyBorder="1" applyAlignment="1">
      <alignment horizontal="center" vertical="center"/>
    </xf>
    <xf numFmtId="0" fontId="16" fillId="4" borderId="15" xfId="4" applyFont="1" applyFill="1" applyBorder="1" applyAlignment="1">
      <alignment horizontal="center" vertical="center"/>
    </xf>
    <xf numFmtId="0" fontId="16" fillId="5" borderId="11" xfId="4" applyFont="1" applyFill="1" applyBorder="1" applyAlignment="1">
      <alignment horizontal="center" vertical="center"/>
    </xf>
    <xf numFmtId="0" fontId="16" fillId="5" borderId="19" xfId="4" applyFont="1" applyFill="1" applyBorder="1" applyAlignment="1">
      <alignment horizontal="center" vertical="center"/>
    </xf>
    <xf numFmtId="0" fontId="16" fillId="5" borderId="15" xfId="4" applyFont="1" applyFill="1" applyBorder="1" applyAlignment="1">
      <alignment horizontal="center" vertical="center"/>
    </xf>
    <xf numFmtId="0" fontId="16" fillId="2" borderId="2" xfId="4" applyFont="1" applyFill="1" applyBorder="1" applyAlignment="1">
      <alignment horizontal="center" vertical="center"/>
    </xf>
    <xf numFmtId="0" fontId="16" fillId="2" borderId="19" xfId="4" applyFont="1" applyFill="1" applyBorder="1" applyAlignment="1">
      <alignment horizontal="center" vertical="center"/>
    </xf>
    <xf numFmtId="0" fontId="16" fillId="2" borderId="15" xfId="4" applyFont="1" applyFill="1" applyBorder="1" applyAlignment="1">
      <alignment horizontal="center" vertical="center"/>
    </xf>
    <xf numFmtId="0" fontId="15" fillId="12" borderId="43" xfId="4" applyFont="1" applyFill="1" applyBorder="1" applyAlignment="1">
      <alignment horizontal="center" vertical="center"/>
    </xf>
    <xf numFmtId="0" fontId="15" fillId="12" borderId="7" xfId="4" applyFont="1" applyFill="1" applyBorder="1" applyAlignment="1">
      <alignment horizontal="center" vertical="center"/>
    </xf>
    <xf numFmtId="0" fontId="15" fillId="12" borderId="35" xfId="4" applyFont="1" applyFill="1" applyBorder="1" applyAlignment="1">
      <alignment horizontal="center" vertical="center"/>
    </xf>
    <xf numFmtId="0" fontId="15" fillId="12" borderId="67" xfId="4" applyFont="1" applyFill="1" applyBorder="1" applyAlignment="1">
      <alignment horizontal="center" vertical="center"/>
    </xf>
    <xf numFmtId="0" fontId="16" fillId="2" borderId="11" xfId="4" applyFont="1" applyFill="1" applyBorder="1" applyAlignment="1">
      <alignment horizontal="left" vertical="top"/>
    </xf>
    <xf numFmtId="0" fontId="16" fillId="2" borderId="19" xfId="4" applyFont="1" applyFill="1" applyBorder="1" applyAlignment="1">
      <alignment horizontal="left" vertical="top"/>
    </xf>
    <xf numFmtId="0" fontId="16" fillId="2" borderId="15" xfId="4" applyFont="1" applyFill="1" applyBorder="1" applyAlignment="1">
      <alignment horizontal="left" vertical="top"/>
    </xf>
    <xf numFmtId="0" fontId="15" fillId="12" borderId="43" xfId="0" applyFont="1" applyFill="1" applyBorder="1" applyAlignment="1">
      <alignment horizontal="center" vertical="center"/>
    </xf>
    <xf numFmtId="0" fontId="15" fillId="12" borderId="44" xfId="0" applyFont="1" applyFill="1" applyBorder="1" applyAlignment="1">
      <alignment horizontal="center" vertical="center"/>
    </xf>
    <xf numFmtId="0" fontId="15" fillId="12" borderId="7" xfId="0" applyFont="1" applyFill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0" fontId="16" fillId="5" borderId="11" xfId="4" applyFont="1" applyFill="1" applyBorder="1" applyAlignment="1">
      <alignment horizontal="left" vertical="top"/>
    </xf>
    <xf numFmtId="0" fontId="16" fillId="5" borderId="15" xfId="4" applyFont="1" applyFill="1" applyBorder="1" applyAlignment="1">
      <alignment horizontal="left" vertical="top"/>
    </xf>
    <xf numFmtId="0" fontId="16" fillId="9" borderId="11" xfId="4" applyFont="1" applyFill="1" applyBorder="1" applyAlignment="1">
      <alignment horizontal="left" vertical="top" wrapText="1"/>
    </xf>
    <xf numFmtId="0" fontId="16" fillId="9" borderId="19" xfId="4" applyFont="1" applyFill="1" applyBorder="1" applyAlignment="1">
      <alignment horizontal="left" vertical="top" wrapText="1"/>
    </xf>
    <xf numFmtId="0" fontId="16" fillId="9" borderId="15" xfId="4" applyFont="1" applyFill="1" applyBorder="1" applyAlignment="1">
      <alignment horizontal="left" vertical="top" wrapText="1"/>
    </xf>
    <xf numFmtId="0" fontId="16" fillId="6" borderId="11" xfId="4" applyFont="1" applyFill="1" applyBorder="1" applyAlignment="1">
      <alignment horizontal="left" vertical="top" wrapText="1"/>
    </xf>
    <xf numFmtId="0" fontId="16" fillId="6" borderId="19" xfId="4" applyFont="1" applyFill="1" applyBorder="1" applyAlignment="1">
      <alignment horizontal="left" vertical="top" wrapText="1"/>
    </xf>
    <xf numFmtId="0" fontId="16" fillId="6" borderId="15" xfId="4" applyFont="1" applyFill="1" applyBorder="1" applyAlignment="1">
      <alignment horizontal="left" vertical="top" wrapText="1"/>
    </xf>
    <xf numFmtId="0" fontId="16" fillId="7" borderId="11" xfId="4" applyFont="1" applyFill="1" applyBorder="1" applyAlignment="1">
      <alignment horizontal="left" vertical="top" wrapText="1"/>
    </xf>
    <xf numFmtId="0" fontId="16" fillId="7" borderId="19" xfId="4" applyFont="1" applyFill="1" applyBorder="1" applyAlignment="1">
      <alignment horizontal="left" vertical="top" wrapText="1"/>
    </xf>
    <xf numFmtId="0" fontId="16" fillId="7" borderId="15" xfId="4" applyFont="1" applyFill="1" applyBorder="1" applyAlignment="1">
      <alignment horizontal="left" vertical="top" wrapText="1"/>
    </xf>
    <xf numFmtId="0" fontId="16" fillId="4" borderId="22" xfId="4" applyFont="1" applyFill="1" applyBorder="1" applyAlignment="1">
      <alignment horizontal="left" vertical="top"/>
    </xf>
    <xf numFmtId="0" fontId="16" fillId="4" borderId="7" xfId="4" applyFont="1" applyFill="1" applyBorder="1" applyAlignment="1">
      <alignment horizontal="left" vertical="top"/>
    </xf>
    <xf numFmtId="0" fontId="16" fillId="2" borderId="14" xfId="4" applyFont="1" applyFill="1" applyBorder="1" applyAlignment="1">
      <alignment horizontal="center" vertical="center"/>
    </xf>
    <xf numFmtId="0" fontId="16" fillId="2" borderId="28" xfId="4" applyFont="1" applyFill="1" applyBorder="1" applyAlignment="1">
      <alignment horizontal="center" vertical="center"/>
    </xf>
    <xf numFmtId="0" fontId="15" fillId="3" borderId="15" xfId="4" applyFont="1" applyFill="1" applyBorder="1" applyAlignment="1">
      <alignment horizontal="left" vertical="center"/>
    </xf>
    <xf numFmtId="0" fontId="15" fillId="3" borderId="9" xfId="4" applyFont="1" applyFill="1" applyBorder="1" applyAlignment="1">
      <alignment horizontal="left" vertical="center"/>
    </xf>
    <xf numFmtId="0" fontId="15" fillId="12" borderId="11" xfId="5" applyFont="1" applyFill="1" applyBorder="1" applyAlignment="1">
      <alignment horizontal="center" vertical="center"/>
    </xf>
    <xf numFmtId="0" fontId="15" fillId="12" borderId="65" xfId="5" applyFont="1" applyFill="1" applyBorder="1" applyAlignment="1">
      <alignment horizontal="center" vertical="center"/>
    </xf>
    <xf numFmtId="0" fontId="15" fillId="12" borderId="28" xfId="5" applyFont="1" applyFill="1" applyBorder="1" applyAlignment="1">
      <alignment horizontal="center" vertical="center"/>
    </xf>
    <xf numFmtId="0" fontId="15" fillId="12" borderId="66" xfId="5" applyFont="1" applyFill="1" applyBorder="1" applyAlignment="1">
      <alignment horizontal="center" vertical="center"/>
    </xf>
    <xf numFmtId="0" fontId="16" fillId="4" borderId="14" xfId="4" applyFont="1" applyFill="1" applyBorder="1" applyAlignment="1">
      <alignment horizontal="center" vertical="center"/>
    </xf>
    <xf numFmtId="0" fontId="16" fillId="5" borderId="14" xfId="4" applyFont="1" applyFill="1" applyBorder="1" applyAlignment="1">
      <alignment horizontal="center" vertical="center"/>
    </xf>
    <xf numFmtId="0" fontId="16" fillId="5" borderId="28" xfId="4" applyFont="1" applyFill="1" applyBorder="1" applyAlignment="1">
      <alignment horizontal="center" vertical="center"/>
    </xf>
    <xf numFmtId="0" fontId="16" fillId="9" borderId="14" xfId="4" applyFont="1" applyFill="1" applyBorder="1" applyAlignment="1">
      <alignment horizontal="center" vertical="center" wrapText="1"/>
    </xf>
    <xf numFmtId="0" fontId="16" fillId="9" borderId="19" xfId="4" applyFont="1" applyFill="1" applyBorder="1" applyAlignment="1">
      <alignment horizontal="center" vertical="center" wrapText="1"/>
    </xf>
    <xf numFmtId="0" fontId="16" fillId="9" borderId="15" xfId="4" applyFont="1" applyFill="1" applyBorder="1" applyAlignment="1">
      <alignment horizontal="center" vertical="center" wrapText="1"/>
    </xf>
    <xf numFmtId="0" fontId="16" fillId="6" borderId="11" xfId="4" applyFont="1" applyFill="1" applyBorder="1" applyAlignment="1">
      <alignment horizontal="center" vertical="center" wrapText="1"/>
    </xf>
    <xf numFmtId="0" fontId="16" fillId="6" borderId="2" xfId="4" applyFont="1" applyFill="1" applyBorder="1" applyAlignment="1">
      <alignment horizontal="center" vertical="center" wrapText="1"/>
    </xf>
    <xf numFmtId="0" fontId="16" fillId="6" borderId="28" xfId="4" applyFont="1" applyFill="1" applyBorder="1" applyAlignment="1">
      <alignment horizontal="center" vertical="center" wrapText="1"/>
    </xf>
    <xf numFmtId="0" fontId="16" fillId="7" borderId="14" xfId="4" applyFont="1" applyFill="1" applyBorder="1" applyAlignment="1">
      <alignment horizontal="center" vertical="center" wrapText="1"/>
    </xf>
    <xf numFmtId="0" fontId="16" fillId="7" borderId="2" xfId="4" applyFont="1" applyFill="1" applyBorder="1" applyAlignment="1">
      <alignment horizontal="center" vertical="center" wrapText="1"/>
    </xf>
    <xf numFmtId="0" fontId="16" fillId="7" borderId="28" xfId="4" applyFont="1" applyFill="1" applyBorder="1" applyAlignment="1">
      <alignment horizontal="center" vertical="center" wrapText="1"/>
    </xf>
    <xf numFmtId="0" fontId="15" fillId="10" borderId="70" xfId="4" applyFont="1" applyFill="1" applyBorder="1" applyAlignment="1">
      <alignment horizontal="center" vertical="center"/>
    </xf>
    <xf numFmtId="0" fontId="15" fillId="10" borderId="38" xfId="4" applyFont="1" applyFill="1" applyBorder="1" applyAlignment="1">
      <alignment horizontal="center" vertical="center"/>
    </xf>
    <xf numFmtId="0" fontId="15" fillId="10" borderId="68" xfId="4" applyFont="1" applyFill="1" applyBorder="1" applyAlignment="1">
      <alignment horizontal="center" vertical="center"/>
    </xf>
    <xf numFmtId="0" fontId="15" fillId="12" borderId="67" xfId="5" applyFont="1" applyFill="1" applyBorder="1" applyAlignment="1">
      <alignment horizontal="center" vertical="center"/>
    </xf>
    <xf numFmtId="0" fontId="15" fillId="12" borderId="69" xfId="5" applyFont="1" applyFill="1" applyBorder="1" applyAlignment="1">
      <alignment horizontal="center" vertical="center"/>
    </xf>
    <xf numFmtId="166" fontId="11" fillId="13" borderId="59" xfId="0" applyNumberFormat="1" applyFont="1" applyFill="1" applyBorder="1" applyAlignment="1">
      <alignment horizontal="center" vertical="center" wrapText="1"/>
    </xf>
    <xf numFmtId="166" fontId="11" fillId="13" borderId="60" xfId="0" applyNumberFormat="1" applyFont="1" applyFill="1" applyBorder="1" applyAlignment="1">
      <alignment horizontal="center" vertical="center" wrapText="1"/>
    </xf>
    <xf numFmtId="166" fontId="11" fillId="13" borderId="61" xfId="0" applyNumberFormat="1" applyFont="1" applyFill="1" applyBorder="1" applyAlignment="1">
      <alignment horizontal="center" vertical="center" wrapText="1"/>
    </xf>
    <xf numFmtId="0" fontId="15" fillId="12" borderId="44" xfId="4" applyFont="1" applyFill="1" applyBorder="1" applyAlignment="1">
      <alignment horizontal="center" vertical="center"/>
    </xf>
    <xf numFmtId="0" fontId="15" fillId="12" borderId="45" xfId="4" applyFont="1" applyFill="1" applyBorder="1" applyAlignment="1">
      <alignment horizontal="center" vertical="center"/>
    </xf>
    <xf numFmtId="0" fontId="15" fillId="3" borderId="14" xfId="4" applyFont="1" applyFill="1" applyBorder="1" applyAlignment="1">
      <alignment horizontal="left" vertical="center"/>
    </xf>
    <xf numFmtId="166" fontId="15" fillId="11" borderId="46" xfId="0" applyNumberFormat="1" applyFont="1" applyFill="1" applyBorder="1"/>
    <xf numFmtId="0" fontId="13" fillId="0" borderId="43" xfId="0" applyFont="1" applyBorder="1" applyAlignment="1">
      <alignment horizontal="left"/>
    </xf>
    <xf numFmtId="166" fontId="13" fillId="0" borderId="44" xfId="0" applyNumberFormat="1" applyFont="1" applyBorder="1"/>
    <xf numFmtId="166" fontId="13" fillId="0" borderId="45" xfId="0" applyNumberFormat="1" applyFont="1" applyBorder="1"/>
    <xf numFmtId="164" fontId="11" fillId="2" borderId="2" xfId="2" applyNumberFormat="1" applyFont="1" applyFill="1" applyBorder="1" applyAlignment="1">
      <alignment horizontal="center" vertical="center" wrapText="1"/>
    </xf>
    <xf numFmtId="164" fontId="11" fillId="2" borderId="58" xfId="2" applyNumberFormat="1" applyFont="1" applyFill="1" applyBorder="1" applyAlignment="1">
      <alignment horizontal="center" vertical="center" wrapText="1"/>
    </xf>
    <xf numFmtId="164" fontId="11" fillId="2" borderId="28" xfId="2" applyNumberFormat="1" applyFont="1" applyFill="1" applyBorder="1" applyAlignment="1">
      <alignment horizontal="center" vertical="center" wrapText="1"/>
    </xf>
    <xf numFmtId="166" fontId="15" fillId="11" borderId="54" xfId="0" applyNumberFormat="1" applyFont="1" applyFill="1" applyBorder="1"/>
    <xf numFmtId="166" fontId="15" fillId="11" borderId="9" xfId="0" applyNumberFormat="1" applyFont="1" applyFill="1" applyBorder="1"/>
    <xf numFmtId="166" fontId="15" fillId="11" borderId="27" xfId="0" applyNumberFormat="1" applyFont="1" applyFill="1" applyBorder="1"/>
    <xf numFmtId="166" fontId="13" fillId="0" borderId="43" xfId="0" applyNumberFormat="1" applyFont="1" applyBorder="1"/>
    <xf numFmtId="166" fontId="13" fillId="0" borderId="4" xfId="0" applyNumberFormat="1" applyFont="1" applyBorder="1"/>
    <xf numFmtId="0" fontId="0" fillId="0" borderId="7" xfId="0" applyBorder="1"/>
    <xf numFmtId="0" fontId="0" fillId="0" borderId="8" xfId="0" applyBorder="1"/>
    <xf numFmtId="0" fontId="0" fillId="0" borderId="16" xfId="0" applyBorder="1"/>
    <xf numFmtId="10" fontId="0" fillId="0" borderId="0" xfId="1" applyNumberFormat="1" applyFont="1"/>
  </cellXfs>
  <cellStyles count="8">
    <cellStyle name="Hipervínculo" xfId="3" builtinId="8"/>
    <cellStyle name="Millares" xfId="2" builtinId="3"/>
    <cellStyle name="Millares 2" xfId="7" xr:uid="{38261876-D9C8-446C-A1A6-D7CA5F3179F5}"/>
    <cellStyle name="Normal" xfId="0" builtinId="0"/>
    <cellStyle name="Normal 2 3" xfId="5" xr:uid="{75E414F1-7E96-427A-98C9-BC65BD960B50}"/>
    <cellStyle name="Normal 3" xfId="4" xr:uid="{139F8F19-33E1-466C-A6C1-CFFE71C43B7F}"/>
    <cellStyle name="Porcentaje" xfId="1" builtinId="5"/>
    <cellStyle name="Porcentaje 2" xfId="6" xr:uid="{0B16D06B-ED6A-4D69-AF7A-F34CF198F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raportada!A1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hyperlink" Target="#Portad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736600</xdr:colOff>
      <xdr:row>34</xdr:row>
      <xdr:rowOff>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922341-BA6A-46FD-E596-1FE4E6E646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50"/>
        <a:stretch/>
      </xdr:blipFill>
      <xdr:spPr>
        <a:xfrm>
          <a:off x="0" y="0"/>
          <a:ext cx="11404600" cy="6426278"/>
        </a:xfrm>
        <a:prstGeom prst="rect">
          <a:avLst/>
        </a:prstGeom>
      </xdr:spPr>
    </xdr:pic>
    <xdr:clientData/>
  </xdr:twoCellAnchor>
  <xdr:twoCellAnchor editAs="oneCell">
    <xdr:from>
      <xdr:col>11</xdr:col>
      <xdr:colOff>660400</xdr:colOff>
      <xdr:row>3</xdr:row>
      <xdr:rowOff>0</xdr:rowOff>
    </xdr:from>
    <xdr:to>
      <xdr:col>13</xdr:col>
      <xdr:colOff>706462</xdr:colOff>
      <xdr:row>5</xdr:row>
      <xdr:rowOff>76200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FA609C-80E7-43B1-9C99-9E5BB46D8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42400" y="495300"/>
          <a:ext cx="1570062" cy="406400"/>
        </a:xfrm>
        <a:prstGeom prst="rect">
          <a:avLst/>
        </a:prstGeom>
        <a:effectLst>
          <a:outerShdw blurRad="50800" dist="38100" dir="2700000" algn="tl" rotWithShape="0">
            <a:schemeClr val="bg1">
              <a:alpha val="40000"/>
            </a:schemeClr>
          </a:outerShdw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768850</xdr:colOff>
      <xdr:row>1</xdr:row>
      <xdr:rowOff>26145</xdr:rowOff>
    </xdr:from>
    <xdr:to>
      <xdr:col>10</xdr:col>
      <xdr:colOff>995381</xdr:colOff>
      <xdr:row>2</xdr:row>
      <xdr:rowOff>197158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2D8C47-A776-4A96-B396-9A5DD2601C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10204203" y="227851"/>
          <a:ext cx="1279884" cy="37271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791323</xdr:colOff>
      <xdr:row>5</xdr:row>
      <xdr:rowOff>189906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A0A56E-3204-4FF9-A581-3DFF73DF41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7066617" cy="11424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645584</xdr:colOff>
      <xdr:row>0</xdr:row>
      <xdr:rowOff>194234</xdr:rowOff>
    </xdr:from>
    <xdr:to>
      <xdr:col>13</xdr:col>
      <xdr:colOff>495037</xdr:colOff>
      <xdr:row>2</xdr:row>
      <xdr:rowOff>163541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51690D-1502-4101-984B-0324943ACA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10503959" y="194234"/>
          <a:ext cx="1283806" cy="35030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267448</xdr:colOff>
      <xdr:row>5</xdr:row>
      <xdr:rowOff>189906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403CDC-BEEF-4957-BD1D-A2075D49A9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7080624" cy="11424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16933</xdr:colOff>
      <xdr:row>34</xdr:row>
      <xdr:rowOff>12700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00C0BE-A46F-CF3E-E870-8B18D858D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46933" cy="6438900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571500</xdr:colOff>
      <xdr:row>2</xdr:row>
      <xdr:rowOff>88900</xdr:rowOff>
    </xdr:from>
    <xdr:to>
      <xdr:col>13</xdr:col>
      <xdr:colOff>736600</xdr:colOff>
      <xdr:row>5</xdr:row>
      <xdr:rowOff>31137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84C638-0874-4E8D-80F4-D0E5975A2A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7692" b="5769"/>
        <a:stretch/>
      </xdr:blipFill>
      <xdr:spPr>
        <a:xfrm>
          <a:off x="8953500" y="419100"/>
          <a:ext cx="1689100" cy="43753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0</xdr:row>
      <xdr:rowOff>171450</xdr:rowOff>
    </xdr:from>
    <xdr:to>
      <xdr:col>11</xdr:col>
      <xdr:colOff>683645</xdr:colOff>
      <xdr:row>2</xdr:row>
      <xdr:rowOff>152400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2E7ABC-BDFB-4970-91AE-4F62A77F6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7625" y="171450"/>
          <a:ext cx="1398020" cy="3619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342900</xdr:colOff>
      <xdr:row>5</xdr:row>
      <xdr:rowOff>51930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80DE5E-0384-44F9-A2CC-3915301B0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5676900" cy="10044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67236</xdr:colOff>
      <xdr:row>0</xdr:row>
      <xdr:rowOff>156882</xdr:rowOff>
    </xdr:from>
    <xdr:to>
      <xdr:col>10</xdr:col>
      <xdr:colOff>300864</xdr:colOff>
      <xdr:row>2</xdr:row>
      <xdr:rowOff>86844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36F288-755A-4B4A-B637-277F6DDD03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9323295" y="156882"/>
          <a:ext cx="1286981" cy="33337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1</xdr:colOff>
      <xdr:row>0</xdr:row>
      <xdr:rowOff>10584</xdr:rowOff>
    </xdr:from>
    <xdr:to>
      <xdr:col>6</xdr:col>
      <xdr:colOff>571501</xdr:colOff>
      <xdr:row>5</xdr:row>
      <xdr:rowOff>197379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18AE251-C2FD-4673-A759-375D488691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1" y="10584"/>
          <a:ext cx="7112000" cy="11922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829237</xdr:colOff>
      <xdr:row>0</xdr:row>
      <xdr:rowOff>190500</xdr:rowOff>
    </xdr:from>
    <xdr:to>
      <xdr:col>9</xdr:col>
      <xdr:colOff>567565</xdr:colOff>
      <xdr:row>2</xdr:row>
      <xdr:rowOff>120462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978CFB-49DD-4081-8ABC-A909B414BA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9491384" y="190500"/>
          <a:ext cx="1286981" cy="33337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369795</xdr:colOff>
      <xdr:row>5</xdr:row>
      <xdr:rowOff>91544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674BC26-F5CD-4C63-AEDB-D6F17542E7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7093324" cy="11000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806823</xdr:colOff>
      <xdr:row>0</xdr:row>
      <xdr:rowOff>190500</xdr:rowOff>
    </xdr:from>
    <xdr:to>
      <xdr:col>8</xdr:col>
      <xdr:colOff>1040451</xdr:colOff>
      <xdr:row>2</xdr:row>
      <xdr:rowOff>120462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E542A0-1235-468A-B9B3-B423470F65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9547411" y="190500"/>
          <a:ext cx="1286981" cy="33337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257736</xdr:colOff>
      <xdr:row>5</xdr:row>
      <xdr:rowOff>91544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1BF0E66-FB5A-4E71-AECD-AEBF9D2D0C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7093324" cy="11000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698500</xdr:colOff>
      <xdr:row>1</xdr:row>
      <xdr:rowOff>105832</xdr:rowOff>
    </xdr:from>
    <xdr:to>
      <xdr:col>12</xdr:col>
      <xdr:colOff>540546</xdr:colOff>
      <xdr:row>3</xdr:row>
      <xdr:rowOff>37039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D3A740-ADEA-4E4D-AAE7-1CF6929061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10318750" y="306915"/>
          <a:ext cx="1281379" cy="33337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330574</xdr:colOff>
      <xdr:row>5</xdr:row>
      <xdr:rowOff>94656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F4C69B-93DB-43F1-A227-C4981128EF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7093324" cy="11000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555938</xdr:colOff>
      <xdr:row>1</xdr:row>
      <xdr:rowOff>48557</xdr:rowOff>
    </xdr:from>
    <xdr:to>
      <xdr:col>7</xdr:col>
      <xdr:colOff>788072</xdr:colOff>
      <xdr:row>2</xdr:row>
      <xdr:rowOff>200520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088B72-8EB0-4624-B053-110074D54E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8164732" y="250263"/>
          <a:ext cx="1285487" cy="35366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441139</xdr:colOff>
      <xdr:row>5</xdr:row>
      <xdr:rowOff>142281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864D11-7CD8-4BE3-A975-0BDDD04A54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7080624" cy="10947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645584</xdr:colOff>
      <xdr:row>0</xdr:row>
      <xdr:rowOff>194234</xdr:rowOff>
    </xdr:from>
    <xdr:to>
      <xdr:col>13</xdr:col>
      <xdr:colOff>495036</xdr:colOff>
      <xdr:row>2</xdr:row>
      <xdr:rowOff>144491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ED3CEC-267A-49DE-B78F-FC3C5A7FB8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10506760" y="194234"/>
          <a:ext cx="1283806" cy="35366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344332</xdr:colOff>
      <xdr:row>5</xdr:row>
      <xdr:rowOff>142281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A7AC00-117D-4983-AAF9-49DC321567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7080624" cy="1094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21CC3-48AD-47E6-A86F-A5802290A19B}">
  <dimension ref="A1:A26"/>
  <sheetViews>
    <sheetView showGridLines="0" showRowColHeaders="0" tabSelected="1" zoomScale="75" zoomScaleNormal="75" workbookViewId="0"/>
  </sheetViews>
  <sheetFormatPr baseColWidth="10" defaultRowHeight="15" x14ac:dyDescent="0.25"/>
  <sheetData>
    <row r="1" s="14" customFormat="1" ht="12.75" x14ac:dyDescent="0.2"/>
    <row r="2" s="14" customFormat="1" ht="12.75" x14ac:dyDescent="0.2"/>
    <row r="3" s="14" customFormat="1" ht="12.75" x14ac:dyDescent="0.2"/>
    <row r="4" s="14" customFormat="1" ht="12.75" x14ac:dyDescent="0.2"/>
    <row r="5" s="14" customFormat="1" ht="12.75" x14ac:dyDescent="0.2"/>
    <row r="6" s="14" customFormat="1" ht="12.75" x14ac:dyDescent="0.2"/>
    <row r="7" s="14" customFormat="1" ht="12.75" x14ac:dyDescent="0.2"/>
    <row r="8" s="14" customFormat="1" ht="12.75" x14ac:dyDescent="0.2"/>
    <row r="9" s="14" customFormat="1" ht="12.75" x14ac:dyDescent="0.2"/>
    <row r="10" s="14" customFormat="1" ht="12.75" x14ac:dyDescent="0.2"/>
    <row r="11" s="14" customFormat="1" ht="12.75" x14ac:dyDescent="0.2"/>
    <row r="12" s="14" customFormat="1" ht="25.15" customHeight="1" x14ac:dyDescent="0.2"/>
    <row r="13" s="14" customFormat="1" ht="22.15" customHeight="1" x14ac:dyDescent="0.2"/>
    <row r="14" s="14" customFormat="1" ht="34.15" customHeight="1" x14ac:dyDescent="0.2"/>
    <row r="15" s="14" customFormat="1" ht="12.75" x14ac:dyDescent="0.2"/>
    <row r="16" s="14" customFormat="1" ht="13.9" customHeight="1" x14ac:dyDescent="0.2"/>
    <row r="17" s="14" customFormat="1" ht="14.45" customHeight="1" x14ac:dyDescent="0.2"/>
    <row r="18" s="14" customFormat="1" ht="14.45" customHeight="1" x14ac:dyDescent="0.2"/>
    <row r="19" s="14" customFormat="1" ht="14.45" customHeight="1" x14ac:dyDescent="0.2"/>
    <row r="20" s="14" customFormat="1" ht="12.75" x14ac:dyDescent="0.2"/>
    <row r="21" s="14" customFormat="1" ht="14.45" customHeight="1" x14ac:dyDescent="0.2"/>
    <row r="22" s="14" customFormat="1" ht="14.45" customHeight="1" x14ac:dyDescent="0.2"/>
    <row r="23" s="14" customFormat="1" ht="12.75" x14ac:dyDescent="0.2"/>
    <row r="24" s="14" customFormat="1" ht="12.75" x14ac:dyDescent="0.2"/>
    <row r="25" s="14" customFormat="1" ht="12.75" x14ac:dyDescent="0.2"/>
    <row r="26" s="14" customFormat="1" ht="12.75" x14ac:dyDescent="0.2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7E3C-8CF7-4D04-9C4E-1CBF15C53F66}">
  <dimension ref="A1:AF19"/>
  <sheetViews>
    <sheetView showGridLines="0" zoomScale="90" zoomScaleNormal="90" workbookViewId="0">
      <selection activeCell="A13" sqref="A13:B13"/>
    </sheetView>
  </sheetViews>
  <sheetFormatPr baseColWidth="10" defaultRowHeight="15" x14ac:dyDescent="0.25"/>
  <cols>
    <col min="1" max="1" width="15.140625" customWidth="1"/>
    <col min="2" max="16" width="15.7109375" customWidth="1"/>
    <col min="17" max="17" width="9.85546875" customWidth="1"/>
    <col min="18" max="31" width="10.5703125" customWidth="1"/>
  </cols>
  <sheetData>
    <row r="1" spans="1:32" s="1" customFormat="1" ht="15.75" x14ac:dyDescent="0.25"/>
    <row r="2" spans="1:32" s="1" customFormat="1" ht="15.75" x14ac:dyDescent="0.25"/>
    <row r="3" spans="1:32" s="1" customFormat="1" ht="15.75" x14ac:dyDescent="0.25"/>
    <row r="4" spans="1:32" s="1" customFormat="1" ht="15.75" x14ac:dyDescent="0.25"/>
    <row r="5" spans="1:32" s="1" customFormat="1" ht="15.75" x14ac:dyDescent="0.25"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</row>
    <row r="6" spans="1:32" s="1" customFormat="1" ht="15.75" x14ac:dyDescent="0.25"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pans="1:32" s="1" customFormat="1" ht="15.75" x14ac:dyDescent="0.25">
      <c r="A7" s="7" t="s">
        <v>184</v>
      </c>
      <c r="B7" s="6"/>
      <c r="C7"/>
      <c r="D7"/>
      <c r="E7"/>
      <c r="F7"/>
      <c r="G7"/>
      <c r="H7"/>
      <c r="I7"/>
      <c r="J7"/>
      <c r="K7"/>
      <c r="L7"/>
    </row>
    <row r="8" spans="1:32" s="1" customFormat="1" ht="15.75" x14ac:dyDescent="0.25">
      <c r="A8" s="9" t="s">
        <v>160</v>
      </c>
      <c r="B8" s="8"/>
      <c r="C8"/>
      <c r="D8"/>
      <c r="E8"/>
      <c r="F8"/>
      <c r="G8"/>
      <c r="H8"/>
      <c r="I8"/>
      <c r="J8"/>
      <c r="K8"/>
      <c r="L8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</row>
    <row r="9" spans="1:32" s="1" customFormat="1" ht="15.75" x14ac:dyDescent="0.25">
      <c r="A9" s="9" t="s">
        <v>161</v>
      </c>
      <c r="B9" s="8"/>
      <c r="C9"/>
      <c r="D9"/>
      <c r="E9"/>
      <c r="F9"/>
      <c r="G9"/>
      <c r="H9"/>
      <c r="I9"/>
      <c r="J9"/>
      <c r="K9"/>
      <c r="L9"/>
    </row>
    <row r="10" spans="1:32" s="1" customFormat="1" ht="15.75" x14ac:dyDescent="0.25">
      <c r="A10" s="212" t="s">
        <v>164</v>
      </c>
      <c r="B10" s="8"/>
      <c r="C10"/>
      <c r="D10"/>
      <c r="E10"/>
      <c r="F10"/>
      <c r="G10"/>
      <c r="H10"/>
      <c r="I10"/>
      <c r="J10"/>
      <c r="K10"/>
      <c r="L10"/>
    </row>
    <row r="11" spans="1:32" s="1" customFormat="1" ht="15.75" x14ac:dyDescent="0.25">
      <c r="A11" s="8" t="s">
        <v>172</v>
      </c>
      <c r="B11" s="8"/>
      <c r="C11"/>
      <c r="D11"/>
      <c r="E11"/>
      <c r="F11"/>
      <c r="G11"/>
      <c r="H11"/>
      <c r="I11"/>
      <c r="J11"/>
      <c r="K11"/>
      <c r="L11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</row>
    <row r="12" spans="1:32" s="1" customFormat="1" ht="15.75" x14ac:dyDescent="0.25">
      <c r="A12" s="8"/>
      <c r="B12" s="8"/>
      <c r="C12"/>
      <c r="D12"/>
      <c r="E12"/>
      <c r="F12"/>
      <c r="G12"/>
      <c r="H12"/>
      <c r="I12"/>
      <c r="J12"/>
      <c r="K12"/>
      <c r="L12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</row>
    <row r="13" spans="1:32" s="1" customFormat="1" ht="15.75" x14ac:dyDescent="0.25">
      <c r="A13" s="9" t="s">
        <v>191</v>
      </c>
      <c r="B13" s="8"/>
      <c r="C13"/>
      <c r="D13"/>
      <c r="E13"/>
      <c r="F13"/>
      <c r="G13"/>
      <c r="H13"/>
      <c r="I13"/>
      <c r="J13"/>
      <c r="K13"/>
      <c r="L13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</row>
    <row r="14" spans="1:32" ht="15.75" thickBot="1" x14ac:dyDescent="0.3"/>
    <row r="15" spans="1:32" s="14" customFormat="1" ht="15" customHeight="1" thickBot="1" x14ac:dyDescent="0.25">
      <c r="A15" s="363" t="s">
        <v>165</v>
      </c>
      <c r="B15" s="367" t="s">
        <v>41</v>
      </c>
      <c r="C15" s="368"/>
      <c r="D15" s="368"/>
      <c r="E15" s="368"/>
      <c r="F15" s="368"/>
      <c r="G15" s="368"/>
      <c r="H15" s="368"/>
      <c r="I15" s="368"/>
      <c r="J15" s="368"/>
      <c r="K15" s="368"/>
      <c r="L15" s="368"/>
      <c r="M15" s="368"/>
      <c r="N15" s="368"/>
      <c r="O15" s="368"/>
      <c r="P15" s="369"/>
      <c r="Q15" s="424" t="s">
        <v>42</v>
      </c>
      <c r="R15" s="425"/>
      <c r="S15" s="425"/>
      <c r="T15" s="425"/>
      <c r="U15" s="425"/>
      <c r="V15" s="425"/>
      <c r="W15" s="425"/>
      <c r="X15" s="425"/>
      <c r="Y15" s="425"/>
      <c r="Z15" s="425"/>
      <c r="AA15" s="425"/>
      <c r="AB15" s="425"/>
      <c r="AC15" s="425"/>
      <c r="AD15" s="425"/>
      <c r="AE15" s="425"/>
      <c r="AF15" s="426"/>
    </row>
    <row r="16" spans="1:32" s="14" customFormat="1" ht="13.5" thickBot="1" x14ac:dyDescent="0.25">
      <c r="A16" s="365"/>
      <c r="B16" s="275" t="s">
        <v>28</v>
      </c>
      <c r="C16" s="275" t="s">
        <v>29</v>
      </c>
      <c r="D16" s="275" t="s">
        <v>30</v>
      </c>
      <c r="E16" s="275" t="s">
        <v>31</v>
      </c>
      <c r="F16" s="275" t="s">
        <v>32</v>
      </c>
      <c r="G16" s="275" t="s">
        <v>33</v>
      </c>
      <c r="H16" s="275" t="s">
        <v>34</v>
      </c>
      <c r="I16" s="275" t="s">
        <v>35</v>
      </c>
      <c r="J16" s="275" t="s">
        <v>36</v>
      </c>
      <c r="K16" s="275" t="s">
        <v>37</v>
      </c>
      <c r="L16" s="275" t="s">
        <v>38</v>
      </c>
      <c r="M16" s="275" t="s">
        <v>107</v>
      </c>
      <c r="N16" s="275" t="s">
        <v>114</v>
      </c>
      <c r="O16" s="275" t="s">
        <v>125</v>
      </c>
      <c r="P16" s="279" t="s">
        <v>173</v>
      </c>
      <c r="Q16" s="353" t="s">
        <v>67</v>
      </c>
      <c r="R16" s="350">
        <v>2010</v>
      </c>
      <c r="S16" s="351">
        <v>2011</v>
      </c>
      <c r="T16" s="351">
        <v>2012</v>
      </c>
      <c r="U16" s="351">
        <v>2013</v>
      </c>
      <c r="V16" s="351">
        <v>2014</v>
      </c>
      <c r="W16" s="351">
        <v>2015</v>
      </c>
      <c r="X16" s="351">
        <v>2016</v>
      </c>
      <c r="Y16" s="351">
        <v>2017</v>
      </c>
      <c r="Z16" s="351">
        <v>2018</v>
      </c>
      <c r="AA16" s="351">
        <v>2019</v>
      </c>
      <c r="AB16" s="351">
        <v>2020</v>
      </c>
      <c r="AC16" s="351">
        <v>2021</v>
      </c>
      <c r="AD16" s="351">
        <v>2022</v>
      </c>
      <c r="AE16" s="351">
        <v>2023</v>
      </c>
      <c r="AF16" s="352">
        <v>2024</v>
      </c>
    </row>
    <row r="17" spans="1:32" s="14" customFormat="1" ht="13.5" thickBot="1" x14ac:dyDescent="0.25">
      <c r="A17" s="272" t="s">
        <v>6</v>
      </c>
      <c r="B17" s="273">
        <f>+B18+B19</f>
        <v>4227768</v>
      </c>
      <c r="C17" s="273">
        <f t="shared" ref="C17:P17" si="0">+C18+C19</f>
        <v>4380546</v>
      </c>
      <c r="D17" s="273">
        <f t="shared" si="0"/>
        <v>4449216</v>
      </c>
      <c r="E17" s="273">
        <f t="shared" si="0"/>
        <v>4560138</v>
      </c>
      <c r="F17" s="273">
        <f t="shared" si="0"/>
        <v>4728582</v>
      </c>
      <c r="G17" s="273">
        <f t="shared" si="0"/>
        <v>4627946</v>
      </c>
      <c r="H17" s="273">
        <f t="shared" si="0"/>
        <v>4581883</v>
      </c>
      <c r="I17" s="273">
        <f t="shared" si="0"/>
        <v>4516067</v>
      </c>
      <c r="J17" s="273">
        <f t="shared" si="0"/>
        <v>4489835</v>
      </c>
      <c r="K17" s="273">
        <f t="shared" si="0"/>
        <v>4427005</v>
      </c>
      <c r="L17" s="273">
        <f t="shared" si="0"/>
        <v>4316628</v>
      </c>
      <c r="M17" s="273">
        <f t="shared" si="0"/>
        <v>4329668</v>
      </c>
      <c r="N17" s="273">
        <f t="shared" si="0"/>
        <v>4340698</v>
      </c>
      <c r="O17" s="273">
        <f t="shared" si="0"/>
        <v>4221376</v>
      </c>
      <c r="P17" s="273">
        <f t="shared" si="0"/>
        <v>4125961</v>
      </c>
      <c r="Q17" s="429" t="s">
        <v>153</v>
      </c>
      <c r="R17" s="320">
        <v>4664409</v>
      </c>
      <c r="S17" s="273">
        <v>4685051</v>
      </c>
      <c r="T17" s="273">
        <v>4705844</v>
      </c>
      <c r="U17" s="273">
        <v>4726442</v>
      </c>
      <c r="V17" s="273">
        <v>4747009</v>
      </c>
      <c r="W17" s="273">
        <v>4766908</v>
      </c>
      <c r="X17" s="273">
        <v>4784435</v>
      </c>
      <c r="Y17" s="273">
        <v>4799585</v>
      </c>
      <c r="Z17" s="273">
        <v>4814200</v>
      </c>
      <c r="AA17" s="273">
        <v>4822536</v>
      </c>
      <c r="AB17" s="273">
        <v>4813994</v>
      </c>
      <c r="AC17" s="273">
        <v>4791355</v>
      </c>
      <c r="AD17" s="273">
        <v>4761834</v>
      </c>
      <c r="AE17" s="273">
        <v>4726129</v>
      </c>
      <c r="AF17" s="274">
        <v>4683584</v>
      </c>
    </row>
    <row r="18" spans="1:32" x14ac:dyDescent="0.25">
      <c r="A18" s="315" t="s">
        <v>162</v>
      </c>
      <c r="B18" s="316">
        <v>2136273</v>
      </c>
      <c r="C18" s="316">
        <v>2210727</v>
      </c>
      <c r="D18" s="316">
        <v>2240113</v>
      </c>
      <c r="E18" s="316">
        <v>2301657</v>
      </c>
      <c r="F18" s="316">
        <v>2387007</v>
      </c>
      <c r="G18" s="316">
        <v>2335322</v>
      </c>
      <c r="H18" s="316">
        <v>2311965</v>
      </c>
      <c r="I18" s="316">
        <v>2279476</v>
      </c>
      <c r="J18" s="316">
        <v>2263864</v>
      </c>
      <c r="K18" s="316">
        <v>2230355</v>
      </c>
      <c r="L18" s="316">
        <v>2176849</v>
      </c>
      <c r="M18" s="316">
        <v>2183845</v>
      </c>
      <c r="N18" s="316">
        <v>2184638</v>
      </c>
      <c r="O18" s="316">
        <v>2125876</v>
      </c>
      <c r="P18" s="317">
        <v>2077261</v>
      </c>
      <c r="Q18" s="430"/>
      <c r="R18" s="318">
        <v>2376323</v>
      </c>
      <c r="S18" s="316">
        <v>2388069</v>
      </c>
      <c r="T18" s="316">
        <v>2399901</v>
      </c>
      <c r="U18" s="316">
        <v>2411594</v>
      </c>
      <c r="V18" s="316">
        <v>2423196</v>
      </c>
      <c r="W18" s="316">
        <v>2434338</v>
      </c>
      <c r="X18" s="316">
        <v>2444114</v>
      </c>
      <c r="Y18" s="316">
        <v>2452540</v>
      </c>
      <c r="Z18" s="316">
        <v>2460561</v>
      </c>
      <c r="AA18" s="316">
        <v>2465192</v>
      </c>
      <c r="AB18" s="316">
        <v>2461065</v>
      </c>
      <c r="AC18" s="316">
        <v>2449658</v>
      </c>
      <c r="AD18" s="316">
        <v>2434597</v>
      </c>
      <c r="AE18" s="316">
        <v>2416195</v>
      </c>
      <c r="AF18" s="319">
        <v>2394206</v>
      </c>
    </row>
    <row r="19" spans="1:32" ht="15.75" thickBot="1" x14ac:dyDescent="0.3">
      <c r="A19" s="289" t="s">
        <v>163</v>
      </c>
      <c r="B19" s="290">
        <v>2091495</v>
      </c>
      <c r="C19" s="290">
        <v>2169819</v>
      </c>
      <c r="D19" s="290">
        <v>2209103</v>
      </c>
      <c r="E19" s="290">
        <v>2258481</v>
      </c>
      <c r="F19" s="290">
        <v>2341575</v>
      </c>
      <c r="G19" s="290">
        <v>2292624</v>
      </c>
      <c r="H19" s="290">
        <v>2269918</v>
      </c>
      <c r="I19" s="290">
        <v>2236591</v>
      </c>
      <c r="J19" s="290">
        <v>2225971</v>
      </c>
      <c r="K19" s="290">
        <v>2196650</v>
      </c>
      <c r="L19" s="290">
        <v>2139779</v>
      </c>
      <c r="M19" s="290">
        <v>2145823</v>
      </c>
      <c r="N19" s="290">
        <v>2156060</v>
      </c>
      <c r="O19" s="290">
        <v>2095500</v>
      </c>
      <c r="P19" s="291">
        <v>2048700</v>
      </c>
      <c r="Q19" s="431"/>
      <c r="R19" s="292">
        <v>2288086</v>
      </c>
      <c r="S19" s="290">
        <v>2296982</v>
      </c>
      <c r="T19" s="290">
        <v>2305943</v>
      </c>
      <c r="U19" s="290">
        <v>2314848</v>
      </c>
      <c r="V19" s="290">
        <v>2323813</v>
      </c>
      <c r="W19" s="290">
        <v>2332570</v>
      </c>
      <c r="X19" s="290">
        <v>2340321</v>
      </c>
      <c r="Y19" s="290">
        <v>2347045</v>
      </c>
      <c r="Z19" s="290">
        <v>2353639</v>
      </c>
      <c r="AA19" s="290">
        <v>2357344</v>
      </c>
      <c r="AB19" s="290">
        <v>2352929</v>
      </c>
      <c r="AC19" s="290">
        <v>2341697</v>
      </c>
      <c r="AD19" s="290">
        <v>2327237</v>
      </c>
      <c r="AE19" s="290">
        <v>2309934</v>
      </c>
      <c r="AF19" s="293">
        <v>2289378</v>
      </c>
    </row>
  </sheetData>
  <mergeCells count="4">
    <mergeCell ref="A15:A16"/>
    <mergeCell ref="Q17:Q19"/>
    <mergeCell ref="B15:P15"/>
    <mergeCell ref="Q15:AF1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7ADB6-23C0-46E9-9443-3CBE47CE1514}">
  <dimension ref="A1:P20"/>
  <sheetViews>
    <sheetView showGridLines="0" showRowColHeaders="0" zoomScale="90" zoomScaleNormal="90" workbookViewId="0">
      <selection activeCell="A12" sqref="A12"/>
    </sheetView>
  </sheetViews>
  <sheetFormatPr baseColWidth="10" defaultRowHeight="15" x14ac:dyDescent="0.25"/>
  <cols>
    <col min="1" max="1" width="16.140625" customWidth="1"/>
    <col min="2" max="15" width="10.7109375" customWidth="1"/>
  </cols>
  <sheetData>
    <row r="1" spans="1:16" s="1" customFormat="1" ht="15.75" x14ac:dyDescent="0.25"/>
    <row r="2" spans="1:16" s="1" customFormat="1" ht="15.75" x14ac:dyDescent="0.25"/>
    <row r="3" spans="1:16" s="1" customFormat="1" ht="15.75" x14ac:dyDescent="0.25"/>
    <row r="4" spans="1:16" s="1" customFormat="1" ht="15.75" x14ac:dyDescent="0.25"/>
    <row r="5" spans="1:16" s="1" customFormat="1" ht="15.75" x14ac:dyDescent="0.25"/>
    <row r="6" spans="1:16" s="1" customFormat="1" ht="15.75" x14ac:dyDescent="0.25"/>
    <row r="7" spans="1:16" s="1" customFormat="1" ht="15.75" x14ac:dyDescent="0.25">
      <c r="A7" s="7" t="s">
        <v>185</v>
      </c>
      <c r="B7" s="30"/>
      <c r="C7"/>
      <c r="D7"/>
      <c r="E7"/>
      <c r="F7"/>
      <c r="G7"/>
      <c r="H7"/>
      <c r="I7"/>
      <c r="J7"/>
      <c r="K7"/>
      <c r="L7"/>
      <c r="M7"/>
    </row>
    <row r="8" spans="1:16" s="1" customFormat="1" ht="15.75" x14ac:dyDescent="0.25">
      <c r="A8" s="9" t="s">
        <v>159</v>
      </c>
      <c r="B8" s="8"/>
      <c r="C8"/>
      <c r="D8"/>
      <c r="E8"/>
      <c r="F8"/>
      <c r="G8"/>
      <c r="H8"/>
      <c r="I8"/>
      <c r="J8"/>
      <c r="K8"/>
      <c r="L8"/>
      <c r="M8"/>
    </row>
    <row r="9" spans="1:16" s="1" customFormat="1" ht="15.75" x14ac:dyDescent="0.25">
      <c r="A9" s="9" t="s">
        <v>171</v>
      </c>
      <c r="B9" s="8"/>
      <c r="C9"/>
      <c r="D9"/>
      <c r="E9"/>
      <c r="F9"/>
      <c r="G9"/>
      <c r="H9"/>
      <c r="I9"/>
      <c r="J9"/>
      <c r="K9"/>
      <c r="L9"/>
      <c r="M9"/>
    </row>
    <row r="10" spans="1:16" s="1" customFormat="1" ht="15.75" x14ac:dyDescent="0.25">
      <c r="A10" s="9"/>
      <c r="B10" s="8"/>
      <c r="C10"/>
      <c r="D10"/>
      <c r="E10"/>
      <c r="F10"/>
      <c r="G10"/>
      <c r="H10"/>
      <c r="I10"/>
      <c r="J10"/>
      <c r="K10"/>
      <c r="L10"/>
      <c r="M10"/>
    </row>
    <row r="11" spans="1:16" s="1" customFormat="1" ht="15.75" x14ac:dyDescent="0.25">
      <c r="A11" s="9" t="s">
        <v>192</v>
      </c>
      <c r="B11" s="8"/>
      <c r="C11"/>
      <c r="D11"/>
      <c r="E11"/>
      <c r="F11"/>
      <c r="G11"/>
      <c r="H11"/>
      <c r="I11"/>
      <c r="J11"/>
      <c r="K11"/>
      <c r="L11"/>
      <c r="M11"/>
    </row>
    <row r="12" spans="1:16" s="1" customFormat="1" ht="16.5" thickBot="1" x14ac:dyDescent="0.3">
      <c r="A12" s="10"/>
      <c r="B12" s="8"/>
      <c r="C12"/>
      <c r="D12"/>
      <c r="E12"/>
      <c r="F12"/>
      <c r="G12"/>
      <c r="H12"/>
      <c r="I12"/>
      <c r="J12"/>
      <c r="K12"/>
      <c r="L12"/>
      <c r="M12"/>
    </row>
    <row r="13" spans="1:16" x14ac:dyDescent="0.25">
      <c r="A13" s="363" t="s">
        <v>165</v>
      </c>
      <c r="B13" s="432" t="s">
        <v>40</v>
      </c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2"/>
      <c r="O13" s="432"/>
      <c r="P13" s="433"/>
    </row>
    <row r="14" spans="1:16" ht="15.75" thickBot="1" x14ac:dyDescent="0.3">
      <c r="A14" s="365"/>
      <c r="B14" s="310" t="s">
        <v>52</v>
      </c>
      <c r="C14" s="310" t="s">
        <v>53</v>
      </c>
      <c r="D14" s="310" t="s">
        <v>54</v>
      </c>
      <c r="E14" s="310" t="s">
        <v>55</v>
      </c>
      <c r="F14" s="310" t="s">
        <v>56</v>
      </c>
      <c r="G14" s="310" t="s">
        <v>57</v>
      </c>
      <c r="H14" s="310" t="s">
        <v>58</v>
      </c>
      <c r="I14" s="310" t="s">
        <v>59</v>
      </c>
      <c r="J14" s="310" t="s">
        <v>60</v>
      </c>
      <c r="K14" s="310" t="s">
        <v>61</v>
      </c>
      <c r="L14" s="310" t="s">
        <v>62</v>
      </c>
      <c r="M14" s="310" t="s">
        <v>108</v>
      </c>
      <c r="N14" s="310" t="s">
        <v>115</v>
      </c>
      <c r="O14" s="310" t="s">
        <v>126</v>
      </c>
      <c r="P14" s="311" t="s">
        <v>174</v>
      </c>
    </row>
    <row r="15" spans="1:16" ht="15.75" thickBot="1" x14ac:dyDescent="0.3">
      <c r="A15" s="345" t="s">
        <v>6</v>
      </c>
      <c r="B15" s="343">
        <v>0.90638878365940889</v>
      </c>
      <c r="C15" s="343">
        <v>0.93500497646663827</v>
      </c>
      <c r="D15" s="343">
        <v>0.94546610554876021</v>
      </c>
      <c r="E15" s="343">
        <v>0.96481412445133141</v>
      </c>
      <c r="F15" s="343">
        <v>0.99611818726275847</v>
      </c>
      <c r="G15" s="343">
        <v>0.97084860878372314</v>
      </c>
      <c r="H15" s="343">
        <v>0.95766438461385728</v>
      </c>
      <c r="I15" s="343">
        <v>0.94092864278890775</v>
      </c>
      <c r="J15" s="343">
        <v>0.93262328112666693</v>
      </c>
      <c r="K15" s="343">
        <v>0.91798277918505944</v>
      </c>
      <c r="L15" s="343">
        <v>0.8966832945782649</v>
      </c>
      <c r="M15" s="343">
        <v>0.90364166295338166</v>
      </c>
      <c r="N15" s="343">
        <v>0.91156012578346912</v>
      </c>
      <c r="O15" s="343">
        <v>0.89319948736058619</v>
      </c>
      <c r="P15" s="344">
        <v>0.88094096315983661</v>
      </c>
    </row>
    <row r="16" spans="1:16" x14ac:dyDescent="0.25">
      <c r="A16" s="315" t="s">
        <v>162</v>
      </c>
      <c r="B16" s="329">
        <v>0.89898258780477236</v>
      </c>
      <c r="C16" s="329">
        <v>0.92573832665639055</v>
      </c>
      <c r="D16" s="329">
        <v>0.9334189201971248</v>
      </c>
      <c r="E16" s="329">
        <v>0.9544131391934132</v>
      </c>
      <c r="F16" s="329">
        <v>0.98506559106238212</v>
      </c>
      <c r="G16" s="329">
        <v>0.95932528679254891</v>
      </c>
      <c r="H16" s="329">
        <v>0.94593173640836725</v>
      </c>
      <c r="I16" s="329">
        <v>0.92943479005439256</v>
      </c>
      <c r="J16" s="329">
        <v>0.9200601001153802</v>
      </c>
      <c r="K16" s="329">
        <v>0.90473886009690119</v>
      </c>
      <c r="L16" s="329">
        <v>0.88451503718918434</v>
      </c>
      <c r="M16" s="329">
        <v>0.89148975081419524</v>
      </c>
      <c r="N16" s="329">
        <v>0.89733044113666449</v>
      </c>
      <c r="O16" s="329">
        <v>0.87984454897059217</v>
      </c>
      <c r="P16" s="332">
        <v>0.86761999594019901</v>
      </c>
    </row>
    <row r="17" spans="1:16" ht="15.75" thickBot="1" x14ac:dyDescent="0.3">
      <c r="A17" s="289" t="s">
        <v>163</v>
      </c>
      <c r="B17" s="334">
        <v>0.91408058962818706</v>
      </c>
      <c r="C17" s="334">
        <v>0.94463909599639873</v>
      </c>
      <c r="D17" s="334">
        <v>0.95800416575778324</v>
      </c>
      <c r="E17" s="334">
        <v>0.97564980508439436</v>
      </c>
      <c r="F17" s="334">
        <v>1.0076434721726748</v>
      </c>
      <c r="G17" s="334">
        <v>0.98287468328924743</v>
      </c>
      <c r="H17" s="334">
        <v>0.9699173745823757</v>
      </c>
      <c r="I17" s="334">
        <v>0.9529391213206394</v>
      </c>
      <c r="J17" s="334">
        <v>0.94575718706224698</v>
      </c>
      <c r="K17" s="334">
        <v>0.93183260482984243</v>
      </c>
      <c r="L17" s="334">
        <v>0.90941078120079266</v>
      </c>
      <c r="M17" s="334">
        <v>0.91635382374406249</v>
      </c>
      <c r="N17" s="334">
        <v>0.92644625364756572</v>
      </c>
      <c r="O17" s="334">
        <v>0.90716877625074999</v>
      </c>
      <c r="P17" s="335">
        <v>0.89487188223176772</v>
      </c>
    </row>
    <row r="20" spans="1:16" x14ac:dyDescent="0.25">
      <c r="B20" s="450"/>
      <c r="C20" s="450"/>
      <c r="D20" s="450"/>
      <c r="E20" s="450"/>
      <c r="F20" s="450"/>
      <c r="G20" s="450"/>
      <c r="H20" s="450"/>
      <c r="I20" s="450"/>
      <c r="J20" s="450"/>
      <c r="K20" s="450"/>
      <c r="L20" s="450"/>
      <c r="M20" s="450"/>
      <c r="N20" s="450"/>
      <c r="O20" s="450"/>
      <c r="P20" s="450"/>
    </row>
  </sheetData>
  <mergeCells count="2">
    <mergeCell ref="A13:A14"/>
    <mergeCell ref="B13:P13"/>
  </mergeCells>
  <phoneticPr fontId="2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98472-3746-4840-AAFA-29FFE6255F0F}">
  <dimension ref="A1"/>
  <sheetViews>
    <sheetView workbookViewId="0">
      <selection activeCell="C19" sqref="C19"/>
    </sheetView>
  </sheetViews>
  <sheetFormatPr baseColWidth="10" defaultRowHeight="15" x14ac:dyDescent="0.2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4E2D8-6E5A-446E-A7A0-15D97C6BF62D}">
  <dimension ref="A1:A26"/>
  <sheetViews>
    <sheetView showGridLines="0" showRowColHeaders="0" zoomScale="75" zoomScaleNormal="75" workbookViewId="0"/>
  </sheetViews>
  <sheetFormatPr baseColWidth="10" defaultRowHeight="15" x14ac:dyDescent="0.25"/>
  <sheetData>
    <row r="1" s="14" customFormat="1" ht="12.75" x14ac:dyDescent="0.2"/>
    <row r="2" s="14" customFormat="1" ht="12.75" x14ac:dyDescent="0.2"/>
    <row r="3" s="14" customFormat="1" ht="12.75" x14ac:dyDescent="0.2"/>
    <row r="4" s="14" customFormat="1" ht="12.75" x14ac:dyDescent="0.2"/>
    <row r="5" s="14" customFormat="1" ht="12.75" x14ac:dyDescent="0.2"/>
    <row r="6" s="14" customFormat="1" ht="12.75" x14ac:dyDescent="0.2"/>
    <row r="7" s="14" customFormat="1" ht="12.75" x14ac:dyDescent="0.2"/>
    <row r="8" s="14" customFormat="1" ht="12.75" x14ac:dyDescent="0.2"/>
    <row r="9" s="14" customFormat="1" ht="12.75" x14ac:dyDescent="0.2"/>
    <row r="10" s="14" customFormat="1" ht="12.75" x14ac:dyDescent="0.2"/>
    <row r="11" s="14" customFormat="1" ht="12.75" x14ac:dyDescent="0.2"/>
    <row r="12" s="14" customFormat="1" ht="25.15" customHeight="1" x14ac:dyDescent="0.2"/>
    <row r="13" s="14" customFormat="1" ht="22.15" customHeight="1" x14ac:dyDescent="0.2"/>
    <row r="14" s="14" customFormat="1" ht="34.15" customHeight="1" x14ac:dyDescent="0.2"/>
    <row r="15" s="14" customFormat="1" ht="12.75" x14ac:dyDescent="0.2"/>
    <row r="16" s="14" customFormat="1" ht="13.9" customHeight="1" x14ac:dyDescent="0.2"/>
    <row r="17" s="14" customFormat="1" ht="14.45" customHeight="1" x14ac:dyDescent="0.2"/>
    <row r="18" s="14" customFormat="1" ht="14.45" customHeight="1" x14ac:dyDescent="0.2"/>
    <row r="19" s="14" customFormat="1" ht="14.45" customHeight="1" x14ac:dyDescent="0.2"/>
    <row r="20" s="14" customFormat="1" ht="12.75" x14ac:dyDescent="0.2"/>
    <row r="21" s="14" customFormat="1" ht="14.45" customHeight="1" x14ac:dyDescent="0.2"/>
    <row r="22" s="14" customFormat="1" ht="14.45" customHeight="1" x14ac:dyDescent="0.2"/>
    <row r="23" s="14" customFormat="1" ht="12.75" x14ac:dyDescent="0.2"/>
    <row r="24" s="14" customFormat="1" ht="12.75" x14ac:dyDescent="0.2"/>
    <row r="25" s="14" customFormat="1" ht="12.75" x14ac:dyDescent="0.2"/>
    <row r="26" s="14" customFormat="1" ht="12.75" x14ac:dyDescent="0.2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4117-BBB7-48C1-B0DE-73C4EA085632}">
  <dimension ref="A7:M16"/>
  <sheetViews>
    <sheetView showGridLines="0" showRowColHeaders="0" workbookViewId="0">
      <selection activeCell="J2" sqref="J2"/>
    </sheetView>
  </sheetViews>
  <sheetFormatPr baseColWidth="10" defaultRowHeight="15" x14ac:dyDescent="0.25"/>
  <cols>
    <col min="1" max="12" width="11.42578125" style="5"/>
    <col min="13" max="13" width="11.5703125" style="5" customWidth="1"/>
    <col min="14" max="16384" width="11.42578125" style="5"/>
  </cols>
  <sheetData>
    <row r="7" spans="1:13" ht="20.25" x14ac:dyDescent="0.3">
      <c r="A7" s="4" t="s">
        <v>0</v>
      </c>
    </row>
    <row r="9" spans="1:13" x14ac:dyDescent="0.25">
      <c r="A9" s="336" t="s">
        <v>63</v>
      </c>
      <c r="B9" s="336"/>
      <c r="C9" s="336"/>
      <c r="D9" s="336"/>
      <c r="E9" s="336"/>
      <c r="F9" s="336"/>
      <c r="G9" s="336"/>
      <c r="H9" s="336"/>
      <c r="I9" s="336"/>
      <c r="J9" s="336"/>
      <c r="K9" s="336"/>
      <c r="L9" s="336"/>
      <c r="M9" s="336"/>
    </row>
    <row r="10" spans="1:13" x14ac:dyDescent="0.25">
      <c r="A10" s="336" t="s">
        <v>64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</row>
    <row r="11" spans="1:13" s="336" customFormat="1" x14ac:dyDescent="0.25">
      <c r="A11" s="336" t="s">
        <v>65</v>
      </c>
    </row>
    <row r="12" spans="1:13" x14ac:dyDescent="0.25">
      <c r="A12" s="336" t="s">
        <v>66</v>
      </c>
      <c r="B12" s="336"/>
      <c r="C12" s="336"/>
      <c r="D12" s="336"/>
      <c r="E12" s="336"/>
      <c r="F12" s="336"/>
      <c r="G12" s="336"/>
      <c r="H12" s="336"/>
      <c r="I12" s="336"/>
      <c r="J12" s="336"/>
      <c r="K12" s="336"/>
      <c r="L12" s="336"/>
      <c r="M12" s="336"/>
    </row>
    <row r="13" spans="1:13" x14ac:dyDescent="0.25">
      <c r="A13" s="336" t="s">
        <v>156</v>
      </c>
    </row>
    <row r="14" spans="1:13" x14ac:dyDescent="0.25">
      <c r="A14" s="336" t="s">
        <v>155</v>
      </c>
    </row>
    <row r="15" spans="1:13" x14ac:dyDescent="0.25">
      <c r="A15" s="336" t="s">
        <v>166</v>
      </c>
    </row>
    <row r="16" spans="1:13" x14ac:dyDescent="0.25">
      <c r="A16" s="336" t="s">
        <v>167</v>
      </c>
    </row>
  </sheetData>
  <hyperlinks>
    <hyperlink ref="A9" location="Nac_Sos_Est!A1" display="Tabla 1. Total de estudiantes de inicial a 3ro. de bachillerato registrados en instituciones de tipo de educación ordinaria, especial y popular permanente por periodo escolar, según sostenimiento." xr:uid="{29606F8C-5C10-46A9-98C3-51E0D6D477DD}"/>
    <hyperlink ref="A10" location="Nac_Sos_Tipedu!A1" display="Tabla 2. Total de estudiantes de inicial a 3ro. de bachillerato registrados en instituciones de tipo de educación ordinaria, especial y popular permanente por período escolar, según tipo de educación y sostenimiento." xr:uid="{C9907FB9-C901-4D9B-8F0C-88E84BE6C3AC}"/>
    <hyperlink ref="A11" location="Nac_Sos_TRégimen!A1" display="Tabla 3. Total de estudiantes de inicial a 3ro. de bachillerato registrados en instituciones de tipo de educación ordinaria, especial y popular permanente por periodo escolar, según régimen y sostenimiento." xr:uid="{7E864157-36AD-4185-85D7-CFDE22267AFE}"/>
    <hyperlink ref="A12" location="Nac_Sos_nivel!A1" display="Tabla 4. Total de estudiantes de inicial a 3ro. de bachillerato registrados en instituciones de tipo de educación ordinaria, especial y popular permanente por periodo escolar, según nivel educativo." xr:uid="{F403A6C3-D7D4-4DEA-A758-523506CB5628}"/>
    <hyperlink ref="A9:M9" location="Tabla_01!A1" display="Tabla 1. Total de estudiantes de inicial a 3ro. de bachillerato registrados en instituciones de tipo de educación ordinaria, especial y popular permanente por periodo escolar, según niveles." xr:uid="{AB86AF2E-3F0E-4246-9B6F-66E22F6BF2A4}"/>
    <hyperlink ref="A10:M10" location="Tabla_02!A1" display="Tabla 2. Total de estudiantes de inicial a 3ro. de bachillerato registrados en instituciones de tipo de educación ordinaria, especial y popular permanente por período escolar, según tipo de educación y sostenimiento." xr:uid="{E252F9E1-839F-46BB-A533-5C8A4DA0C991}"/>
    <hyperlink ref="A11:M11" location="Tabla_03!A1" display="Tabla 3. Total de estudiantes de inicial a 3ro. de bachillerato registrados en instituciones de tipo de educación ordinaria, especial y popular permanente por periodo escolar, según subniveles." xr:uid="{00DAABC1-C64F-4C70-B563-112C59700CE7}"/>
    <hyperlink ref="A12:M12" location="Tabla_04!A1" display="Tabla 4. Total de estudiantes de inicial a 3ro. de bachillerato registrados en instituciones de tipo de educación ordinaria, especial y popular permanente por periodo escolar, según nivel educativo." xr:uid="{A5F5E39B-E4AB-45ED-A7E7-85294EDCAB28}"/>
    <hyperlink ref="A13" location="Tabla_05!A1" display="Tabla 5. Total de estudiantes del grupo de 3 años a 3ro. de bachillerato registrados en instituciones de tipo educación ordinaria, según provincias." xr:uid="{4E1653B0-45C6-4590-9EEE-AED119C5F657}"/>
    <hyperlink ref="A14" location="Tabla_06!A1" display="Tabla 6. Tasa Bruta de Matrícula de estudiantes del grupo de 3 años a 3ro. de bachillerato registrados en instituciones de tipo educación ordinaria, según provincias." xr:uid="{0FCB5653-28CC-4285-9839-5B572CD9FF37}"/>
    <hyperlink ref="A15" location="Tabla_07!A1" display="Tabla 7. Total de estudiantes del grupo de 3 años a 3ro. de bachillerato registrados en instituciones de tipo educación ordinaria, según sexo." xr:uid="{AD29FAC9-2A18-4227-913C-22BF5F8F3DC5}"/>
    <hyperlink ref="A16" location="Tabla_08!A1" display="Tabla 8. Tasa Bruta de Matrícula de estudiantes del grupo de 3 años a 3ro. de bachillerato registrados en instituciones de tipo educación ordinaria, según sexo." xr:uid="{B0D5617F-4FF8-4D19-A2AF-A18C312497EF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438C4-865F-427A-B787-FBC736332146}">
  <dimension ref="A7:AG36"/>
  <sheetViews>
    <sheetView showGridLines="0" zoomScale="90" zoomScaleNormal="90" workbookViewId="0">
      <selection activeCell="D14" sqref="D14"/>
    </sheetView>
  </sheetViews>
  <sheetFormatPr baseColWidth="10" defaultColWidth="11.5703125" defaultRowHeight="15.75" x14ac:dyDescent="0.25"/>
  <cols>
    <col min="1" max="1" width="14.7109375" style="1" customWidth="1"/>
    <col min="2" max="2" width="19.85546875" style="1" customWidth="1"/>
    <col min="3" max="17" width="15.85546875" style="1" customWidth="1"/>
    <col min="18" max="18" width="12.28515625" style="1" customWidth="1"/>
    <col min="19" max="32" width="10.7109375" style="1" customWidth="1"/>
    <col min="33" max="16384" width="11.5703125" style="1"/>
  </cols>
  <sheetData>
    <row r="7" spans="1:33" customFormat="1" ht="15.75" customHeight="1" x14ac:dyDescent="0.25">
      <c r="A7" s="7" t="s">
        <v>1</v>
      </c>
      <c r="B7" s="6" t="s">
        <v>178</v>
      </c>
    </row>
    <row r="8" spans="1:33" customFormat="1" ht="15.75" customHeight="1" x14ac:dyDescent="0.25">
      <c r="A8" s="9" t="s">
        <v>4</v>
      </c>
      <c r="B8" s="8" t="s">
        <v>109</v>
      </c>
    </row>
    <row r="9" spans="1:33" customFormat="1" ht="15" x14ac:dyDescent="0.25">
      <c r="A9" s="9" t="s">
        <v>2</v>
      </c>
      <c r="B9" s="8" t="s">
        <v>3</v>
      </c>
    </row>
    <row r="10" spans="1:33" customFormat="1" x14ac:dyDescent="0.25">
      <c r="A10" s="1"/>
      <c r="B10" s="8" t="s">
        <v>5</v>
      </c>
    </row>
    <row r="11" spans="1:33" customFormat="1" ht="15.75" customHeight="1" x14ac:dyDescent="0.25">
      <c r="A11" s="9"/>
      <c r="B11" s="8" t="s">
        <v>169</v>
      </c>
    </row>
    <row r="12" spans="1:33" customFormat="1" ht="15.75" customHeight="1" x14ac:dyDescent="0.25">
      <c r="A12" s="9"/>
      <c r="B12" s="8"/>
    </row>
    <row r="13" spans="1:33" customFormat="1" ht="15.75" customHeight="1" x14ac:dyDescent="0.25">
      <c r="A13" s="9" t="s">
        <v>186</v>
      </c>
      <c r="B13" s="8" t="s">
        <v>187</v>
      </c>
    </row>
    <row r="14" spans="1:33" customFormat="1" thickBot="1" x14ac:dyDescent="0.3">
      <c r="A14" s="11"/>
      <c r="B14" s="8"/>
    </row>
    <row r="15" spans="1:33" s="12" customFormat="1" ht="16.5" customHeight="1" thickBot="1" x14ac:dyDescent="0.3">
      <c r="A15" s="363" t="s">
        <v>48</v>
      </c>
      <c r="B15" s="364"/>
      <c r="C15" s="367" t="s">
        <v>41</v>
      </c>
      <c r="D15" s="368"/>
      <c r="E15" s="368"/>
      <c r="F15" s="368"/>
      <c r="G15" s="368"/>
      <c r="H15" s="368"/>
      <c r="I15" s="368"/>
      <c r="J15" s="368"/>
      <c r="K15" s="368"/>
      <c r="L15" s="368"/>
      <c r="M15" s="368"/>
      <c r="N15" s="368"/>
      <c r="O15" s="368"/>
      <c r="P15" s="368"/>
      <c r="Q15" s="369"/>
      <c r="R15" s="354" t="s">
        <v>42</v>
      </c>
      <c r="S15" s="355"/>
      <c r="T15" s="355"/>
      <c r="U15" s="355"/>
      <c r="V15" s="355"/>
      <c r="W15" s="355"/>
      <c r="X15" s="355"/>
      <c r="Y15" s="355"/>
      <c r="Z15" s="355"/>
      <c r="AA15" s="355"/>
      <c r="AB15" s="355"/>
      <c r="AC15" s="355"/>
      <c r="AD15" s="355"/>
      <c r="AE15" s="355"/>
      <c r="AF15" s="355"/>
      <c r="AG15" s="356"/>
    </row>
    <row r="16" spans="1:33" s="12" customFormat="1" ht="16.5" customHeight="1" thickBot="1" x14ac:dyDescent="0.3">
      <c r="A16" s="365"/>
      <c r="B16" s="366"/>
      <c r="C16" s="275" t="s">
        <v>28</v>
      </c>
      <c r="D16" s="275" t="s">
        <v>29</v>
      </c>
      <c r="E16" s="275" t="s">
        <v>30</v>
      </c>
      <c r="F16" s="275" t="s">
        <v>31</v>
      </c>
      <c r="G16" s="275" t="s">
        <v>32</v>
      </c>
      <c r="H16" s="275" t="s">
        <v>33</v>
      </c>
      <c r="I16" s="275" t="s">
        <v>34</v>
      </c>
      <c r="J16" s="275" t="s">
        <v>35</v>
      </c>
      <c r="K16" s="275" t="s">
        <v>36</v>
      </c>
      <c r="L16" s="275" t="s">
        <v>37</v>
      </c>
      <c r="M16" s="275" t="s">
        <v>38</v>
      </c>
      <c r="N16" s="275" t="s">
        <v>107</v>
      </c>
      <c r="O16" s="275" t="s">
        <v>114</v>
      </c>
      <c r="P16" s="276" t="s">
        <v>125</v>
      </c>
      <c r="Q16" s="276" t="s">
        <v>173</v>
      </c>
      <c r="R16" s="357" t="s">
        <v>67</v>
      </c>
      <c r="S16" s="346">
        <v>2010</v>
      </c>
      <c r="T16" s="347">
        <v>2011</v>
      </c>
      <c r="U16" s="347">
        <v>2012</v>
      </c>
      <c r="V16" s="347">
        <v>2013</v>
      </c>
      <c r="W16" s="347">
        <v>2014</v>
      </c>
      <c r="X16" s="347">
        <v>2015</v>
      </c>
      <c r="Y16" s="347">
        <v>2016</v>
      </c>
      <c r="Z16" s="347">
        <v>2017</v>
      </c>
      <c r="AA16" s="347">
        <v>2018</v>
      </c>
      <c r="AB16" s="347">
        <v>2019</v>
      </c>
      <c r="AC16" s="347">
        <v>2020</v>
      </c>
      <c r="AD16" s="347">
        <v>2021</v>
      </c>
      <c r="AE16" s="347">
        <v>2022</v>
      </c>
      <c r="AF16" s="347">
        <v>2023</v>
      </c>
      <c r="AG16" s="348">
        <v>2024</v>
      </c>
    </row>
    <row r="17" spans="1:33" s="12" customFormat="1" ht="16.5" customHeight="1" thickBot="1" x14ac:dyDescent="0.3">
      <c r="A17" s="361" t="s">
        <v>6</v>
      </c>
      <c r="B17" s="362"/>
      <c r="C17" s="78">
        <f>SUM(C18+C21+C32)</f>
        <v>4227768</v>
      </c>
      <c r="D17" s="78">
        <f t="shared" ref="D17:AE17" si="0">SUM(D18+D21+D32)</f>
        <v>4380546</v>
      </c>
      <c r="E17" s="78">
        <f t="shared" si="0"/>
        <v>4449216</v>
      </c>
      <c r="F17" s="78">
        <f t="shared" si="0"/>
        <v>4560138</v>
      </c>
      <c r="G17" s="78">
        <f t="shared" si="0"/>
        <v>4728582</v>
      </c>
      <c r="H17" s="78">
        <f t="shared" si="0"/>
        <v>4627946</v>
      </c>
      <c r="I17" s="78">
        <f t="shared" si="0"/>
        <v>4581883</v>
      </c>
      <c r="J17" s="78">
        <f t="shared" si="0"/>
        <v>4516067</v>
      </c>
      <c r="K17" s="78">
        <f>SUM(K18+K21+K32)</f>
        <v>4489835</v>
      </c>
      <c r="L17" s="78">
        <f t="shared" si="0"/>
        <v>4427005</v>
      </c>
      <c r="M17" s="78">
        <f>SUM(M18+M21+M32)</f>
        <v>4316628</v>
      </c>
      <c r="N17" s="78">
        <f>SUM(N18+N21+N32)</f>
        <v>4329668</v>
      </c>
      <c r="O17" s="78">
        <f>O18+O21+O32</f>
        <v>4340698</v>
      </c>
      <c r="P17" s="78">
        <f>P18+P21+P32</f>
        <v>4221376</v>
      </c>
      <c r="Q17" s="78">
        <f>Q18+Q21+Q32</f>
        <v>4125961</v>
      </c>
      <c r="R17" s="358"/>
      <c r="S17" s="213">
        <f>SUM(S18+S21+S32)</f>
        <v>4664409</v>
      </c>
      <c r="T17" s="78">
        <f t="shared" si="0"/>
        <v>4685051</v>
      </c>
      <c r="U17" s="78">
        <f t="shared" si="0"/>
        <v>4705844</v>
      </c>
      <c r="V17" s="78">
        <f t="shared" si="0"/>
        <v>4726442</v>
      </c>
      <c r="W17" s="78">
        <f t="shared" si="0"/>
        <v>4747009</v>
      </c>
      <c r="X17" s="78">
        <f t="shared" si="0"/>
        <v>4766908</v>
      </c>
      <c r="Y17" s="78">
        <f t="shared" si="0"/>
        <v>4784435</v>
      </c>
      <c r="Z17" s="78">
        <f t="shared" si="0"/>
        <v>4799585</v>
      </c>
      <c r="AA17" s="117">
        <f t="shared" si="0"/>
        <v>4814200</v>
      </c>
      <c r="AB17" s="78">
        <f t="shared" si="0"/>
        <v>4822536</v>
      </c>
      <c r="AC17" s="78">
        <f>SUM(AC18+AC21+AC32)</f>
        <v>4813994</v>
      </c>
      <c r="AD17" s="78">
        <f>SUM(AD18+AD21+AD32)</f>
        <v>4791355</v>
      </c>
      <c r="AE17" s="78">
        <f t="shared" si="0"/>
        <v>4761834</v>
      </c>
      <c r="AF17" s="78">
        <f t="shared" ref="AF17:AG17" si="1">SUM(AF18+AF21+AF32)</f>
        <v>4726129</v>
      </c>
      <c r="AG17" s="341">
        <f t="shared" si="1"/>
        <v>4683584</v>
      </c>
    </row>
    <row r="18" spans="1:33" s="14" customFormat="1" ht="16.5" customHeight="1" thickBot="1" x14ac:dyDescent="0.25">
      <c r="A18" s="370" t="s">
        <v>7</v>
      </c>
      <c r="B18" s="13" t="s">
        <v>8</v>
      </c>
      <c r="C18" s="73">
        <f>C19+C20</f>
        <v>144738</v>
      </c>
      <c r="D18" s="73">
        <f t="shared" ref="D18:L18" si="2">D19+D20</f>
        <v>163784</v>
      </c>
      <c r="E18" s="73">
        <f t="shared" si="2"/>
        <v>198205</v>
      </c>
      <c r="F18" s="73">
        <f t="shared" si="2"/>
        <v>274258</v>
      </c>
      <c r="G18" s="73">
        <f t="shared" si="2"/>
        <v>351269</v>
      </c>
      <c r="H18" s="73">
        <f t="shared" si="2"/>
        <v>373177</v>
      </c>
      <c r="I18" s="73">
        <f t="shared" si="2"/>
        <v>366201</v>
      </c>
      <c r="J18" s="73">
        <f t="shared" si="2"/>
        <v>349037</v>
      </c>
      <c r="K18" s="73">
        <f t="shared" si="2"/>
        <v>353211</v>
      </c>
      <c r="L18" s="73">
        <f t="shared" si="2"/>
        <v>340077</v>
      </c>
      <c r="M18" s="73">
        <f>M19+M20</f>
        <v>275430</v>
      </c>
      <c r="N18" s="73">
        <f>N19+N20</f>
        <v>320084</v>
      </c>
      <c r="O18" s="73">
        <f>O19+O20</f>
        <v>343036</v>
      </c>
      <c r="P18" s="73">
        <f>P19+P20</f>
        <v>341903</v>
      </c>
      <c r="Q18" s="73">
        <f>Q19+Q20</f>
        <v>329831</v>
      </c>
      <c r="R18" s="224"/>
      <c r="S18" s="214">
        <f>S19+S20</f>
        <v>638954</v>
      </c>
      <c r="T18" s="73">
        <f t="shared" ref="T18:AC18" si="3">T19+T20</f>
        <v>643107</v>
      </c>
      <c r="U18" s="73">
        <f t="shared" si="3"/>
        <v>647193</v>
      </c>
      <c r="V18" s="73">
        <f t="shared" si="3"/>
        <v>651105</v>
      </c>
      <c r="W18" s="73">
        <f t="shared" si="3"/>
        <v>654318</v>
      </c>
      <c r="X18" s="73">
        <f t="shared" si="3"/>
        <v>655887</v>
      </c>
      <c r="Y18" s="73">
        <f t="shared" si="3"/>
        <v>655158</v>
      </c>
      <c r="Z18" s="73">
        <f t="shared" si="3"/>
        <v>651713</v>
      </c>
      <c r="AA18" s="118">
        <f t="shared" si="3"/>
        <v>645403</v>
      </c>
      <c r="AB18" s="73">
        <f t="shared" si="3"/>
        <v>636050</v>
      </c>
      <c r="AC18" s="73">
        <f t="shared" si="3"/>
        <v>623727</v>
      </c>
      <c r="AD18" s="73">
        <f>AD19+AD20</f>
        <v>609721</v>
      </c>
      <c r="AE18" s="73">
        <f>AE19+AE20</f>
        <v>595300</v>
      </c>
      <c r="AF18" s="73">
        <f>AF19+AF20</f>
        <v>580302</v>
      </c>
      <c r="AG18" s="74">
        <f>AG19+AG20</f>
        <v>564417</v>
      </c>
    </row>
    <row r="19" spans="1:33" s="14" customFormat="1" ht="16.5" customHeight="1" x14ac:dyDescent="0.2">
      <c r="A19" s="370"/>
      <c r="B19" s="15" t="s">
        <v>9</v>
      </c>
      <c r="C19" s="16">
        <v>38496</v>
      </c>
      <c r="D19" s="16">
        <v>44950</v>
      </c>
      <c r="E19" s="16">
        <v>51565</v>
      </c>
      <c r="F19" s="16">
        <v>80948</v>
      </c>
      <c r="G19" s="16">
        <v>141599</v>
      </c>
      <c r="H19" s="16">
        <v>155090</v>
      </c>
      <c r="I19" s="16">
        <v>145789</v>
      </c>
      <c r="J19" s="16">
        <v>142864</v>
      </c>
      <c r="K19" s="16">
        <v>138087</v>
      </c>
      <c r="L19" s="16">
        <v>107516</v>
      </c>
      <c r="M19" s="16">
        <v>75994</v>
      </c>
      <c r="N19" s="16">
        <v>103349</v>
      </c>
      <c r="O19" s="16">
        <v>111626</v>
      </c>
      <c r="P19" s="16">
        <v>121125</v>
      </c>
      <c r="Q19" s="16">
        <v>116874</v>
      </c>
      <c r="R19" s="225">
        <v>3</v>
      </c>
      <c r="S19" s="215">
        <v>320621</v>
      </c>
      <c r="T19" s="16">
        <v>322680</v>
      </c>
      <c r="U19" s="16">
        <v>324679</v>
      </c>
      <c r="V19" s="16">
        <v>326581</v>
      </c>
      <c r="W19" s="16">
        <v>327867</v>
      </c>
      <c r="X19" s="16">
        <v>328126</v>
      </c>
      <c r="Y19" s="16">
        <v>327141</v>
      </c>
      <c r="Z19" s="16">
        <v>324648</v>
      </c>
      <c r="AA19" s="119">
        <v>320704</v>
      </c>
      <c r="AB19" s="16">
        <v>315275</v>
      </c>
      <c r="AC19" s="16">
        <v>308622</v>
      </c>
      <c r="AD19" s="16">
        <v>301451</v>
      </c>
      <c r="AE19" s="16">
        <v>294206</v>
      </c>
      <c r="AF19" s="16">
        <v>286413</v>
      </c>
      <c r="AG19" s="62">
        <v>278258</v>
      </c>
    </row>
    <row r="20" spans="1:33" s="14" customFormat="1" ht="16.5" customHeight="1" thickBot="1" x14ac:dyDescent="0.25">
      <c r="A20" s="370"/>
      <c r="B20" s="17" t="s">
        <v>10</v>
      </c>
      <c r="C20" s="18">
        <v>106242</v>
      </c>
      <c r="D20" s="18">
        <v>118834</v>
      </c>
      <c r="E20" s="18">
        <v>146640</v>
      </c>
      <c r="F20" s="18">
        <v>193310</v>
      </c>
      <c r="G20" s="18">
        <v>209670</v>
      </c>
      <c r="H20" s="18">
        <v>218087</v>
      </c>
      <c r="I20" s="18">
        <v>220412</v>
      </c>
      <c r="J20" s="18">
        <v>206173</v>
      </c>
      <c r="K20" s="18">
        <v>215124</v>
      </c>
      <c r="L20" s="18">
        <v>232561</v>
      </c>
      <c r="M20" s="18">
        <v>199436</v>
      </c>
      <c r="N20" s="18">
        <v>216735</v>
      </c>
      <c r="O20" s="18">
        <v>231410</v>
      </c>
      <c r="P20" s="18">
        <v>220778</v>
      </c>
      <c r="Q20" s="18">
        <v>212957</v>
      </c>
      <c r="R20" s="226">
        <v>4</v>
      </c>
      <c r="S20" s="216">
        <v>318333</v>
      </c>
      <c r="T20" s="18">
        <v>320427</v>
      </c>
      <c r="U20" s="18">
        <v>322514</v>
      </c>
      <c r="V20" s="18">
        <v>324524</v>
      </c>
      <c r="W20" s="18">
        <v>326451</v>
      </c>
      <c r="X20" s="18">
        <v>327761</v>
      </c>
      <c r="Y20" s="18">
        <v>328017</v>
      </c>
      <c r="Z20" s="18">
        <v>327065</v>
      </c>
      <c r="AA20" s="123">
        <v>324699</v>
      </c>
      <c r="AB20" s="128">
        <v>320775</v>
      </c>
      <c r="AC20" s="128">
        <v>315105</v>
      </c>
      <c r="AD20" s="128">
        <v>308270</v>
      </c>
      <c r="AE20" s="128">
        <v>301094</v>
      </c>
      <c r="AF20" s="128">
        <v>293889</v>
      </c>
      <c r="AG20" s="129">
        <v>286159</v>
      </c>
    </row>
    <row r="21" spans="1:33" s="14" customFormat="1" ht="16.5" customHeight="1" thickBot="1" x14ac:dyDescent="0.25">
      <c r="A21" s="371" t="s">
        <v>11</v>
      </c>
      <c r="B21" s="21" t="s">
        <v>12</v>
      </c>
      <c r="C21" s="75">
        <f>SUM(C22:C31)</f>
        <v>3382745</v>
      </c>
      <c r="D21" s="75">
        <f t="shared" ref="D21:AE21" si="4">SUM(D22:D31)</f>
        <v>3460239</v>
      </c>
      <c r="E21" s="75">
        <f t="shared" si="4"/>
        <v>3451648</v>
      </c>
      <c r="F21" s="75">
        <f t="shared" si="4"/>
        <v>3455172</v>
      </c>
      <c r="G21" s="75">
        <f t="shared" si="4"/>
        <v>3509938</v>
      </c>
      <c r="H21" s="75">
        <f t="shared" si="4"/>
        <v>3364704</v>
      </c>
      <c r="I21" s="75">
        <f t="shared" si="4"/>
        <v>3294496</v>
      </c>
      <c r="J21" s="75">
        <f t="shared" si="4"/>
        <v>3240528</v>
      </c>
      <c r="K21" s="75">
        <f t="shared" si="4"/>
        <v>3223154</v>
      </c>
      <c r="L21" s="75">
        <f t="shared" si="4"/>
        <v>3196254</v>
      </c>
      <c r="M21" s="75">
        <f t="shared" si="4"/>
        <v>3146155</v>
      </c>
      <c r="N21" s="75">
        <f>SUM(N22:N31)</f>
        <v>3100479</v>
      </c>
      <c r="O21" s="75">
        <f>SUM(O22:O31)</f>
        <v>3091692</v>
      </c>
      <c r="P21" s="75">
        <f>SUM(P22:P31)</f>
        <v>2994350</v>
      </c>
      <c r="Q21" s="75">
        <f>SUM(Q22:Q31)</f>
        <v>2934773</v>
      </c>
      <c r="R21" s="227"/>
      <c r="S21" s="217">
        <f>SUM(S22:S31)</f>
        <v>3114116</v>
      </c>
      <c r="T21" s="197">
        <f t="shared" si="4"/>
        <v>3124223</v>
      </c>
      <c r="U21" s="197">
        <f t="shared" si="4"/>
        <v>3135467</v>
      </c>
      <c r="V21" s="197">
        <f t="shared" si="4"/>
        <v>3148017</v>
      </c>
      <c r="W21" s="197">
        <f t="shared" si="4"/>
        <v>3162286</v>
      </c>
      <c r="X21" s="197">
        <f t="shared" si="4"/>
        <v>3178450</v>
      </c>
      <c r="Y21" s="197">
        <f t="shared" si="4"/>
        <v>3195311</v>
      </c>
      <c r="Z21" s="197">
        <f t="shared" si="4"/>
        <v>3211900</v>
      </c>
      <c r="AA21" s="198">
        <f t="shared" si="4"/>
        <v>3228008</v>
      </c>
      <c r="AB21" s="197">
        <f t="shared" si="4"/>
        <v>3239937</v>
      </c>
      <c r="AC21" s="197">
        <f>SUM(AC22:AC31)</f>
        <v>3241861</v>
      </c>
      <c r="AD21" s="197">
        <f t="shared" si="4"/>
        <v>3233662</v>
      </c>
      <c r="AE21" s="197">
        <f t="shared" si="4"/>
        <v>3217517</v>
      </c>
      <c r="AF21" s="197">
        <f t="shared" ref="AF21:AG21" si="5">SUM(AF22:AF31)</f>
        <v>3193602</v>
      </c>
      <c r="AG21" s="199">
        <f t="shared" si="5"/>
        <v>3161836</v>
      </c>
    </row>
    <row r="22" spans="1:33" s="14" customFormat="1" ht="16.5" customHeight="1" x14ac:dyDescent="0.2">
      <c r="A22" s="371"/>
      <c r="B22" s="33" t="s">
        <v>13</v>
      </c>
      <c r="C22" s="23">
        <v>305062</v>
      </c>
      <c r="D22" s="23">
        <v>329341</v>
      </c>
      <c r="E22" s="23">
        <v>329595</v>
      </c>
      <c r="F22" s="23">
        <v>325610</v>
      </c>
      <c r="G22" s="23">
        <v>332303</v>
      </c>
      <c r="H22" s="23">
        <v>315683</v>
      </c>
      <c r="I22" s="23">
        <v>326418</v>
      </c>
      <c r="J22" s="23">
        <v>325270</v>
      </c>
      <c r="K22" s="23">
        <v>303472</v>
      </c>
      <c r="L22" s="23">
        <v>295881</v>
      </c>
      <c r="M22" s="23">
        <v>278655</v>
      </c>
      <c r="N22" s="23">
        <v>281321</v>
      </c>
      <c r="O22" s="23">
        <v>293126</v>
      </c>
      <c r="P22" s="23">
        <v>283680</v>
      </c>
      <c r="Q22" s="23">
        <v>269117</v>
      </c>
      <c r="R22" s="228">
        <v>5</v>
      </c>
      <c r="S22" s="218">
        <v>316342</v>
      </c>
      <c r="T22" s="203">
        <v>318197</v>
      </c>
      <c r="U22" s="203">
        <v>320315</v>
      </c>
      <c r="V22" s="203">
        <v>322408</v>
      </c>
      <c r="W22" s="203">
        <v>324441</v>
      </c>
      <c r="X22" s="203">
        <v>326389</v>
      </c>
      <c r="Y22" s="203">
        <v>327692</v>
      </c>
      <c r="Z22" s="203">
        <v>327976</v>
      </c>
      <c r="AA22" s="203">
        <v>327146</v>
      </c>
      <c r="AB22" s="203">
        <v>324797</v>
      </c>
      <c r="AC22" s="203">
        <v>320630</v>
      </c>
      <c r="AD22" s="203">
        <v>314778</v>
      </c>
      <c r="AE22" s="203">
        <v>307939</v>
      </c>
      <c r="AF22" s="203">
        <v>300802</v>
      </c>
      <c r="AG22" s="204">
        <v>293655</v>
      </c>
    </row>
    <row r="23" spans="1:33" s="14" customFormat="1" ht="16.5" customHeight="1" x14ac:dyDescent="0.2">
      <c r="A23" s="371"/>
      <c r="B23" s="22" t="s">
        <v>14</v>
      </c>
      <c r="C23" s="34">
        <v>372069</v>
      </c>
      <c r="D23" s="34">
        <v>367604</v>
      </c>
      <c r="E23" s="34">
        <v>365602</v>
      </c>
      <c r="F23" s="34">
        <v>354405</v>
      </c>
      <c r="G23" s="34">
        <v>348743</v>
      </c>
      <c r="H23" s="34">
        <v>330084</v>
      </c>
      <c r="I23" s="34">
        <v>318760</v>
      </c>
      <c r="J23" s="34">
        <v>329078</v>
      </c>
      <c r="K23" s="34">
        <v>333496</v>
      </c>
      <c r="L23" s="34">
        <v>309430</v>
      </c>
      <c r="M23" s="34">
        <v>300021</v>
      </c>
      <c r="N23" s="34">
        <v>288190</v>
      </c>
      <c r="O23" s="34">
        <v>296404</v>
      </c>
      <c r="P23" s="34">
        <v>292845</v>
      </c>
      <c r="Q23" s="34">
        <v>287144</v>
      </c>
      <c r="R23" s="229">
        <v>6</v>
      </c>
      <c r="S23" s="219">
        <v>314641</v>
      </c>
      <c r="T23" s="34">
        <v>316240</v>
      </c>
      <c r="U23" s="34">
        <v>318117</v>
      </c>
      <c r="V23" s="34">
        <v>320240</v>
      </c>
      <c r="W23" s="34">
        <v>322355</v>
      </c>
      <c r="X23" s="34">
        <v>324407</v>
      </c>
      <c r="Y23" s="34">
        <v>326345</v>
      </c>
      <c r="Z23" s="34">
        <v>327674</v>
      </c>
      <c r="AA23" s="34">
        <v>328077</v>
      </c>
      <c r="AB23" s="34">
        <v>327262</v>
      </c>
      <c r="AC23" s="34">
        <v>324667</v>
      </c>
      <c r="AD23" s="34">
        <v>320316</v>
      </c>
      <c r="AE23" s="34">
        <v>314459</v>
      </c>
      <c r="AF23" s="34">
        <v>307662</v>
      </c>
      <c r="AG23" s="124">
        <v>300583</v>
      </c>
    </row>
    <row r="24" spans="1:33" s="14" customFormat="1" ht="16.5" customHeight="1" x14ac:dyDescent="0.2">
      <c r="A24" s="371"/>
      <c r="B24" s="22" t="s">
        <v>15</v>
      </c>
      <c r="C24" s="34">
        <v>366037</v>
      </c>
      <c r="D24" s="34">
        <v>358791</v>
      </c>
      <c r="E24" s="34">
        <v>347126</v>
      </c>
      <c r="F24" s="34">
        <v>353266</v>
      </c>
      <c r="G24" s="34">
        <v>356694</v>
      </c>
      <c r="H24" s="34">
        <v>331192</v>
      </c>
      <c r="I24" s="34">
        <v>322880</v>
      </c>
      <c r="J24" s="34">
        <v>312486</v>
      </c>
      <c r="K24" s="34">
        <v>329329</v>
      </c>
      <c r="L24" s="34">
        <v>329153</v>
      </c>
      <c r="M24" s="34">
        <v>306477</v>
      </c>
      <c r="N24" s="34">
        <v>299789</v>
      </c>
      <c r="O24" s="34">
        <v>291064</v>
      </c>
      <c r="P24" s="34">
        <v>285859</v>
      </c>
      <c r="Q24" s="34">
        <v>288430</v>
      </c>
      <c r="R24" s="229">
        <v>7</v>
      </c>
      <c r="S24" s="219">
        <v>313066</v>
      </c>
      <c r="T24" s="34">
        <v>314563</v>
      </c>
      <c r="U24" s="34">
        <v>316185</v>
      </c>
      <c r="V24" s="34">
        <v>318066</v>
      </c>
      <c r="W24" s="34">
        <v>320208</v>
      </c>
      <c r="X24" s="34">
        <v>322342</v>
      </c>
      <c r="Y24" s="34">
        <v>324382</v>
      </c>
      <c r="Z24" s="34">
        <v>326346</v>
      </c>
      <c r="AA24" s="34">
        <v>327794</v>
      </c>
      <c r="AB24" s="34">
        <v>328209</v>
      </c>
      <c r="AC24" s="34">
        <v>327141</v>
      </c>
      <c r="AD24" s="34">
        <v>324358</v>
      </c>
      <c r="AE24" s="34">
        <v>320003</v>
      </c>
      <c r="AF24" s="34">
        <v>314189</v>
      </c>
      <c r="AG24" s="124">
        <v>307449</v>
      </c>
    </row>
    <row r="25" spans="1:33" s="14" customFormat="1" ht="16.5" customHeight="1" x14ac:dyDescent="0.2">
      <c r="A25" s="371"/>
      <c r="B25" s="22" t="s">
        <v>16</v>
      </c>
      <c r="C25" s="34">
        <v>362341</v>
      </c>
      <c r="D25" s="34">
        <v>359787</v>
      </c>
      <c r="E25" s="34">
        <v>345141</v>
      </c>
      <c r="F25" s="34">
        <v>340020</v>
      </c>
      <c r="G25" s="34">
        <v>356964</v>
      </c>
      <c r="H25" s="34">
        <v>340197</v>
      </c>
      <c r="I25" s="34">
        <v>323954</v>
      </c>
      <c r="J25" s="34">
        <v>318141</v>
      </c>
      <c r="K25" s="34">
        <v>314563</v>
      </c>
      <c r="L25" s="34">
        <v>327372</v>
      </c>
      <c r="M25" s="34">
        <v>326872</v>
      </c>
      <c r="N25" s="34">
        <v>305952</v>
      </c>
      <c r="O25" s="34">
        <v>301729</v>
      </c>
      <c r="P25" s="34">
        <v>283438</v>
      </c>
      <c r="Q25" s="34">
        <v>282585</v>
      </c>
      <c r="R25" s="229">
        <v>8</v>
      </c>
      <c r="S25" s="219">
        <v>311750</v>
      </c>
      <c r="T25" s="34">
        <v>313006</v>
      </c>
      <c r="U25" s="34">
        <v>314525</v>
      </c>
      <c r="V25" s="34">
        <v>316150</v>
      </c>
      <c r="W25" s="34">
        <v>318052</v>
      </c>
      <c r="X25" s="34">
        <v>320211</v>
      </c>
      <c r="Y25" s="34">
        <v>322333</v>
      </c>
      <c r="Z25" s="34">
        <v>324399</v>
      </c>
      <c r="AA25" s="34">
        <v>326484</v>
      </c>
      <c r="AB25" s="34">
        <v>327943</v>
      </c>
      <c r="AC25" s="34">
        <v>328094</v>
      </c>
      <c r="AD25" s="34">
        <v>326826</v>
      </c>
      <c r="AE25" s="34">
        <v>324042</v>
      </c>
      <c r="AF25" s="34">
        <v>319733</v>
      </c>
      <c r="AG25" s="124">
        <v>313977</v>
      </c>
    </row>
    <row r="26" spans="1:33" s="14" customFormat="1" ht="16.5" customHeight="1" x14ac:dyDescent="0.2">
      <c r="A26" s="371"/>
      <c r="B26" s="22" t="s">
        <v>17</v>
      </c>
      <c r="C26" s="34">
        <v>353563</v>
      </c>
      <c r="D26" s="34">
        <v>358659</v>
      </c>
      <c r="E26" s="34">
        <v>348310</v>
      </c>
      <c r="F26" s="34">
        <v>339425</v>
      </c>
      <c r="G26" s="34">
        <v>343148</v>
      </c>
      <c r="H26" s="34">
        <v>341373</v>
      </c>
      <c r="I26" s="34">
        <v>333296</v>
      </c>
      <c r="J26" s="34">
        <v>318241</v>
      </c>
      <c r="K26" s="34">
        <v>316515</v>
      </c>
      <c r="L26" s="34">
        <v>311382</v>
      </c>
      <c r="M26" s="34">
        <v>324688</v>
      </c>
      <c r="N26" s="34">
        <v>325419</v>
      </c>
      <c r="O26" s="34">
        <v>307351</v>
      </c>
      <c r="P26" s="34">
        <v>293278</v>
      </c>
      <c r="Q26" s="34">
        <v>280827</v>
      </c>
      <c r="R26" s="229">
        <v>9</v>
      </c>
      <c r="S26" s="219">
        <v>310868</v>
      </c>
      <c r="T26" s="34">
        <v>311704</v>
      </c>
      <c r="U26" s="34">
        <v>312985</v>
      </c>
      <c r="V26" s="34">
        <v>314506</v>
      </c>
      <c r="W26" s="34">
        <v>316152</v>
      </c>
      <c r="X26" s="34">
        <v>318073</v>
      </c>
      <c r="Y26" s="34">
        <v>320218</v>
      </c>
      <c r="Z26" s="34">
        <v>322366</v>
      </c>
      <c r="AA26" s="34">
        <v>324563</v>
      </c>
      <c r="AB26" s="34">
        <v>326659</v>
      </c>
      <c r="AC26" s="34">
        <v>327831</v>
      </c>
      <c r="AD26" s="34">
        <v>327762</v>
      </c>
      <c r="AE26" s="34">
        <v>326494</v>
      </c>
      <c r="AF26" s="34">
        <v>323760</v>
      </c>
      <c r="AG26" s="124">
        <v>319511</v>
      </c>
    </row>
    <row r="27" spans="1:33" s="14" customFormat="1" ht="16.5" customHeight="1" x14ac:dyDescent="0.2">
      <c r="A27" s="371"/>
      <c r="B27" s="22" t="s">
        <v>18</v>
      </c>
      <c r="C27" s="34">
        <v>340590</v>
      </c>
      <c r="D27" s="34">
        <v>350015</v>
      </c>
      <c r="E27" s="34">
        <v>347457</v>
      </c>
      <c r="F27" s="34">
        <v>342392</v>
      </c>
      <c r="G27" s="34">
        <v>342446</v>
      </c>
      <c r="H27" s="34">
        <v>329244</v>
      </c>
      <c r="I27" s="34">
        <v>334562</v>
      </c>
      <c r="J27" s="34">
        <v>327369</v>
      </c>
      <c r="K27" s="34">
        <v>317403</v>
      </c>
      <c r="L27" s="34">
        <v>315073</v>
      </c>
      <c r="M27" s="34">
        <v>308850</v>
      </c>
      <c r="N27" s="34">
        <v>322554</v>
      </c>
      <c r="O27" s="34">
        <v>325911</v>
      </c>
      <c r="P27" s="34">
        <v>299303</v>
      </c>
      <c r="Q27" s="34">
        <v>289999</v>
      </c>
      <c r="R27" s="229">
        <v>10</v>
      </c>
      <c r="S27" s="219">
        <v>310549</v>
      </c>
      <c r="T27" s="34">
        <v>310835</v>
      </c>
      <c r="U27" s="34">
        <v>311697</v>
      </c>
      <c r="V27" s="34">
        <v>312980</v>
      </c>
      <c r="W27" s="34">
        <v>314526</v>
      </c>
      <c r="X27" s="34">
        <v>316193</v>
      </c>
      <c r="Y27" s="34">
        <v>318096</v>
      </c>
      <c r="Z27" s="34">
        <v>320271</v>
      </c>
      <c r="AA27" s="34">
        <v>322568</v>
      </c>
      <c r="AB27" s="34">
        <v>324778</v>
      </c>
      <c r="AC27" s="34">
        <v>326545</v>
      </c>
      <c r="AD27" s="34">
        <v>327464</v>
      </c>
      <c r="AE27" s="34">
        <v>327395</v>
      </c>
      <c r="AF27" s="34">
        <v>326185</v>
      </c>
      <c r="AG27" s="124">
        <v>323520</v>
      </c>
    </row>
    <row r="28" spans="1:33" s="14" customFormat="1" ht="16.5" customHeight="1" x14ac:dyDescent="0.2">
      <c r="A28" s="371"/>
      <c r="B28" s="22" t="s">
        <v>19</v>
      </c>
      <c r="C28" s="34">
        <v>326432</v>
      </c>
      <c r="D28" s="34">
        <v>341081</v>
      </c>
      <c r="E28" s="34">
        <v>343405</v>
      </c>
      <c r="F28" s="34">
        <v>346204</v>
      </c>
      <c r="G28" s="34">
        <v>353058</v>
      </c>
      <c r="H28" s="34">
        <v>332181</v>
      </c>
      <c r="I28" s="34">
        <v>323209</v>
      </c>
      <c r="J28" s="34">
        <v>329358</v>
      </c>
      <c r="K28" s="34">
        <v>326180</v>
      </c>
      <c r="L28" s="34">
        <v>316897</v>
      </c>
      <c r="M28" s="34">
        <v>314140</v>
      </c>
      <c r="N28" s="34">
        <v>307774</v>
      </c>
      <c r="O28" s="34">
        <v>323091</v>
      </c>
      <c r="P28" s="34">
        <v>318554</v>
      </c>
      <c r="Q28" s="34">
        <v>295922</v>
      </c>
      <c r="R28" s="229">
        <v>11</v>
      </c>
      <c r="S28" s="219">
        <v>310327</v>
      </c>
      <c r="T28" s="34">
        <v>310526</v>
      </c>
      <c r="U28" s="34">
        <v>310846</v>
      </c>
      <c r="V28" s="34">
        <v>311712</v>
      </c>
      <c r="W28" s="34">
        <v>313023</v>
      </c>
      <c r="X28" s="34">
        <v>314594</v>
      </c>
      <c r="Y28" s="34">
        <v>316240</v>
      </c>
      <c r="Z28" s="34">
        <v>318177</v>
      </c>
      <c r="AA28" s="34">
        <v>320532</v>
      </c>
      <c r="AB28" s="34">
        <v>322845</v>
      </c>
      <c r="AC28" s="34">
        <v>324657</v>
      </c>
      <c r="AD28" s="34">
        <v>326118</v>
      </c>
      <c r="AE28" s="34">
        <v>327035</v>
      </c>
      <c r="AF28" s="34">
        <v>327033</v>
      </c>
      <c r="AG28" s="124">
        <v>325906</v>
      </c>
    </row>
    <row r="29" spans="1:33" s="14" customFormat="1" ht="16.5" customHeight="1" x14ac:dyDescent="0.2">
      <c r="A29" s="371"/>
      <c r="B29" s="22" t="s">
        <v>20</v>
      </c>
      <c r="C29" s="34">
        <v>353758</v>
      </c>
      <c r="D29" s="34">
        <v>372171</v>
      </c>
      <c r="E29" s="34">
        <v>376826</v>
      </c>
      <c r="F29" s="34">
        <v>377301</v>
      </c>
      <c r="G29" s="34">
        <v>376422</v>
      </c>
      <c r="H29" s="34">
        <v>357215</v>
      </c>
      <c r="I29" s="34">
        <v>343103</v>
      </c>
      <c r="J29" s="34">
        <v>335691</v>
      </c>
      <c r="K29" s="34">
        <v>347234</v>
      </c>
      <c r="L29" s="34">
        <v>347765</v>
      </c>
      <c r="M29" s="34">
        <v>321520</v>
      </c>
      <c r="N29" s="34">
        <v>321783</v>
      </c>
      <c r="O29" s="34">
        <v>323152</v>
      </c>
      <c r="P29" s="34">
        <v>329140</v>
      </c>
      <c r="Q29" s="34">
        <v>327121</v>
      </c>
      <c r="R29" s="229">
        <v>12</v>
      </c>
      <c r="S29" s="219">
        <v>309788</v>
      </c>
      <c r="T29" s="34">
        <v>310319</v>
      </c>
      <c r="U29" s="34">
        <v>310557</v>
      </c>
      <c r="V29" s="34">
        <v>310881</v>
      </c>
      <c r="W29" s="34">
        <v>311782</v>
      </c>
      <c r="X29" s="34">
        <v>313126</v>
      </c>
      <c r="Y29" s="34">
        <v>314671</v>
      </c>
      <c r="Z29" s="34">
        <v>316362</v>
      </c>
      <c r="AA29" s="34">
        <v>318528</v>
      </c>
      <c r="AB29" s="34">
        <v>320903</v>
      </c>
      <c r="AC29" s="34">
        <v>322711</v>
      </c>
      <c r="AD29" s="34">
        <v>324130</v>
      </c>
      <c r="AE29" s="34">
        <v>325583</v>
      </c>
      <c r="AF29" s="34">
        <v>326582</v>
      </c>
      <c r="AG29" s="124">
        <v>326688</v>
      </c>
    </row>
    <row r="30" spans="1:33" s="14" customFormat="1" ht="16.5" customHeight="1" x14ac:dyDescent="0.2">
      <c r="A30" s="371"/>
      <c r="B30" s="22" t="s">
        <v>21</v>
      </c>
      <c r="C30" s="23">
        <v>315155</v>
      </c>
      <c r="D30" s="23">
        <v>320670</v>
      </c>
      <c r="E30" s="23">
        <v>339803</v>
      </c>
      <c r="F30" s="23">
        <v>350459</v>
      </c>
      <c r="G30" s="23">
        <v>359991</v>
      </c>
      <c r="H30" s="23">
        <v>348599</v>
      </c>
      <c r="I30" s="23">
        <v>336715</v>
      </c>
      <c r="J30" s="23">
        <v>323000</v>
      </c>
      <c r="K30" s="23">
        <v>319220</v>
      </c>
      <c r="L30" s="23">
        <v>330026</v>
      </c>
      <c r="M30" s="23">
        <v>337122</v>
      </c>
      <c r="N30" s="23">
        <v>313523</v>
      </c>
      <c r="O30" s="23">
        <v>314982</v>
      </c>
      <c r="P30" s="23">
        <v>305892</v>
      </c>
      <c r="Q30" s="23">
        <v>316702</v>
      </c>
      <c r="R30" s="229">
        <v>13</v>
      </c>
      <c r="S30" s="219">
        <v>309027</v>
      </c>
      <c r="T30" s="34">
        <v>309792</v>
      </c>
      <c r="U30" s="34">
        <v>310372</v>
      </c>
      <c r="V30" s="34">
        <v>310617</v>
      </c>
      <c r="W30" s="34">
        <v>310986</v>
      </c>
      <c r="X30" s="34">
        <v>311930</v>
      </c>
      <c r="Y30" s="34">
        <v>313242</v>
      </c>
      <c r="Z30" s="34">
        <v>314846</v>
      </c>
      <c r="AA30" s="34">
        <v>316837</v>
      </c>
      <c r="AB30" s="34">
        <v>319032</v>
      </c>
      <c r="AC30" s="34">
        <v>320745</v>
      </c>
      <c r="AD30" s="34">
        <v>322036</v>
      </c>
      <c r="AE30" s="34">
        <v>323437</v>
      </c>
      <c r="AF30" s="34">
        <v>324994</v>
      </c>
      <c r="AG30" s="124">
        <v>326137</v>
      </c>
    </row>
    <row r="31" spans="1:33" s="14" customFormat="1" ht="16.5" customHeight="1" thickBot="1" x14ac:dyDescent="0.25">
      <c r="A31" s="371"/>
      <c r="B31" s="24" t="s">
        <v>22</v>
      </c>
      <c r="C31" s="23">
        <v>287738</v>
      </c>
      <c r="D31" s="23">
        <v>302120</v>
      </c>
      <c r="E31" s="23">
        <v>308383</v>
      </c>
      <c r="F31" s="23">
        <v>326090</v>
      </c>
      <c r="G31" s="23">
        <v>340169</v>
      </c>
      <c r="H31" s="23">
        <v>338936</v>
      </c>
      <c r="I31" s="23">
        <v>331599</v>
      </c>
      <c r="J31" s="23">
        <v>321894</v>
      </c>
      <c r="K31" s="23">
        <v>315742</v>
      </c>
      <c r="L31" s="23">
        <v>313275</v>
      </c>
      <c r="M31" s="23">
        <v>327810</v>
      </c>
      <c r="N31" s="23">
        <v>334174</v>
      </c>
      <c r="O31" s="23">
        <v>314882</v>
      </c>
      <c r="P31" s="23">
        <v>302361</v>
      </c>
      <c r="Q31" s="23">
        <v>296926</v>
      </c>
      <c r="R31" s="230">
        <v>14</v>
      </c>
      <c r="S31" s="220">
        <v>307758</v>
      </c>
      <c r="T31" s="205">
        <v>309041</v>
      </c>
      <c r="U31" s="205">
        <v>309868</v>
      </c>
      <c r="V31" s="205">
        <v>310457</v>
      </c>
      <c r="W31" s="205">
        <v>310761</v>
      </c>
      <c r="X31" s="205">
        <v>311185</v>
      </c>
      <c r="Y31" s="205">
        <v>312092</v>
      </c>
      <c r="Z31" s="205">
        <v>313483</v>
      </c>
      <c r="AA31" s="205">
        <v>315479</v>
      </c>
      <c r="AB31" s="205">
        <v>317509</v>
      </c>
      <c r="AC31" s="205">
        <v>318840</v>
      </c>
      <c r="AD31" s="205">
        <v>319874</v>
      </c>
      <c r="AE31" s="205">
        <v>321130</v>
      </c>
      <c r="AF31" s="205">
        <v>322662</v>
      </c>
      <c r="AG31" s="206">
        <v>324410</v>
      </c>
    </row>
    <row r="32" spans="1:33" s="14" customFormat="1" ht="16.5" customHeight="1" thickBot="1" x14ac:dyDescent="0.25">
      <c r="A32" s="359" t="s">
        <v>23</v>
      </c>
      <c r="B32" s="28" t="s">
        <v>24</v>
      </c>
      <c r="C32" s="77">
        <f>SUM(C33:C35)</f>
        <v>700285</v>
      </c>
      <c r="D32" s="77">
        <f t="shared" ref="D32:L32" si="6">SUM(D33:D35)</f>
        <v>756523</v>
      </c>
      <c r="E32" s="77">
        <f t="shared" si="6"/>
        <v>799363</v>
      </c>
      <c r="F32" s="77">
        <f t="shared" si="6"/>
        <v>830708</v>
      </c>
      <c r="G32" s="77">
        <f t="shared" si="6"/>
        <v>867375</v>
      </c>
      <c r="H32" s="77">
        <f t="shared" si="6"/>
        <v>890065</v>
      </c>
      <c r="I32" s="77">
        <f t="shared" si="6"/>
        <v>921186</v>
      </c>
      <c r="J32" s="77">
        <f t="shared" si="6"/>
        <v>926502</v>
      </c>
      <c r="K32" s="77">
        <f t="shared" si="6"/>
        <v>913470</v>
      </c>
      <c r="L32" s="77">
        <f t="shared" si="6"/>
        <v>890674</v>
      </c>
      <c r="M32" s="77">
        <f>SUM(M33:M35)</f>
        <v>895043</v>
      </c>
      <c r="N32" s="77">
        <f>SUM(N33:N35)</f>
        <v>909105</v>
      </c>
      <c r="O32" s="77">
        <f>SUM(O33:O35)</f>
        <v>905970</v>
      </c>
      <c r="P32" s="77">
        <f>SUM(P33:P35)</f>
        <v>885123</v>
      </c>
      <c r="Q32" s="77">
        <f>SUM(Q33:Q35)</f>
        <v>861357</v>
      </c>
      <c r="R32" s="231"/>
      <c r="S32" s="221">
        <f t="shared" ref="S32:AE32" si="7">SUM(S33:S35)</f>
        <v>911339</v>
      </c>
      <c r="T32" s="200">
        <f t="shared" si="7"/>
        <v>917721</v>
      </c>
      <c r="U32" s="200">
        <f t="shared" si="7"/>
        <v>923184</v>
      </c>
      <c r="V32" s="200">
        <f t="shared" si="7"/>
        <v>927320</v>
      </c>
      <c r="W32" s="200">
        <f t="shared" si="7"/>
        <v>930405</v>
      </c>
      <c r="X32" s="200">
        <f t="shared" si="7"/>
        <v>932571</v>
      </c>
      <c r="Y32" s="200">
        <f t="shared" si="7"/>
        <v>933966</v>
      </c>
      <c r="Z32" s="200">
        <f t="shared" si="7"/>
        <v>935972</v>
      </c>
      <c r="AA32" s="201">
        <f t="shared" si="7"/>
        <v>940789</v>
      </c>
      <c r="AB32" s="200">
        <f t="shared" si="7"/>
        <v>946549</v>
      </c>
      <c r="AC32" s="200">
        <f t="shared" si="7"/>
        <v>948406</v>
      </c>
      <c r="AD32" s="200">
        <f t="shared" si="7"/>
        <v>947972</v>
      </c>
      <c r="AE32" s="200">
        <f t="shared" si="7"/>
        <v>949017</v>
      </c>
      <c r="AF32" s="200">
        <f t="shared" ref="AF32:AG32" si="8">SUM(AF33:AF35)</f>
        <v>952225</v>
      </c>
      <c r="AG32" s="202">
        <f t="shared" si="8"/>
        <v>957331</v>
      </c>
    </row>
    <row r="33" spans="1:33" s="14" customFormat="1" ht="16.5" customHeight="1" x14ac:dyDescent="0.2">
      <c r="A33" s="359"/>
      <c r="B33" s="25" t="s">
        <v>25</v>
      </c>
      <c r="C33" s="20">
        <v>270790</v>
      </c>
      <c r="D33" s="20">
        <v>293051</v>
      </c>
      <c r="E33" s="20">
        <v>306499</v>
      </c>
      <c r="F33" s="20">
        <v>312920</v>
      </c>
      <c r="G33" s="20">
        <v>333461</v>
      </c>
      <c r="H33" s="20">
        <v>342121</v>
      </c>
      <c r="I33" s="20">
        <v>348767</v>
      </c>
      <c r="J33" s="20">
        <v>340481</v>
      </c>
      <c r="K33" s="20">
        <v>326271</v>
      </c>
      <c r="L33" s="20">
        <v>316120</v>
      </c>
      <c r="M33" s="20">
        <v>304736</v>
      </c>
      <c r="N33" s="20">
        <v>320878</v>
      </c>
      <c r="O33" s="20">
        <v>327670</v>
      </c>
      <c r="P33" s="20">
        <v>308065</v>
      </c>
      <c r="Q33" s="20">
        <v>301270</v>
      </c>
      <c r="R33" s="232">
        <v>15</v>
      </c>
      <c r="S33" s="222">
        <v>305972</v>
      </c>
      <c r="T33" s="20">
        <v>307780</v>
      </c>
      <c r="U33" s="20">
        <v>309141</v>
      </c>
      <c r="V33" s="20">
        <v>309980</v>
      </c>
      <c r="W33" s="20">
        <v>310644</v>
      </c>
      <c r="X33" s="20">
        <v>311020</v>
      </c>
      <c r="Y33" s="20">
        <v>311399</v>
      </c>
      <c r="Z33" s="20">
        <v>312409</v>
      </c>
      <c r="AA33" s="120">
        <v>314307</v>
      </c>
      <c r="AB33" s="20">
        <v>316359</v>
      </c>
      <c r="AC33" s="20">
        <v>317274</v>
      </c>
      <c r="AD33" s="20">
        <v>317722</v>
      </c>
      <c r="AE33" s="20">
        <v>318700</v>
      </c>
      <c r="AF33" s="20">
        <v>320121</v>
      </c>
      <c r="AG33" s="63">
        <v>321907</v>
      </c>
    </row>
    <row r="34" spans="1:33" s="14" customFormat="1" ht="16.5" customHeight="1" x14ac:dyDescent="0.2">
      <c r="A34" s="359"/>
      <c r="B34" s="26" t="s">
        <v>26</v>
      </c>
      <c r="C34" s="20">
        <v>227812</v>
      </c>
      <c r="D34" s="20">
        <v>245391</v>
      </c>
      <c r="E34" s="20">
        <v>259254</v>
      </c>
      <c r="F34" s="20">
        <v>271433</v>
      </c>
      <c r="G34" s="20">
        <v>276080</v>
      </c>
      <c r="H34" s="20">
        <v>290294</v>
      </c>
      <c r="I34" s="20">
        <v>300219</v>
      </c>
      <c r="J34" s="20">
        <v>304051</v>
      </c>
      <c r="K34" s="20">
        <v>300145</v>
      </c>
      <c r="L34" s="20">
        <v>292015</v>
      </c>
      <c r="M34" s="20">
        <v>303872</v>
      </c>
      <c r="N34" s="20">
        <v>291877</v>
      </c>
      <c r="O34" s="20">
        <v>301605</v>
      </c>
      <c r="P34" s="20">
        <v>295801</v>
      </c>
      <c r="Q34" s="20">
        <v>279402</v>
      </c>
      <c r="R34" s="232">
        <v>16</v>
      </c>
      <c r="S34" s="222">
        <v>303907</v>
      </c>
      <c r="T34" s="20">
        <v>306003</v>
      </c>
      <c r="U34" s="20">
        <v>307902</v>
      </c>
      <c r="V34" s="20">
        <v>309279</v>
      </c>
      <c r="W34" s="20">
        <v>310211</v>
      </c>
      <c r="X34" s="20">
        <v>310963</v>
      </c>
      <c r="Y34" s="20">
        <v>311287</v>
      </c>
      <c r="Z34" s="20">
        <v>311799</v>
      </c>
      <c r="AA34" s="120">
        <v>313441</v>
      </c>
      <c r="AB34" s="122">
        <v>315413</v>
      </c>
      <c r="AC34" s="122">
        <v>316070</v>
      </c>
      <c r="AD34" s="122">
        <v>315877</v>
      </c>
      <c r="AE34" s="122">
        <v>316244</v>
      </c>
      <c r="AF34" s="122">
        <v>317423</v>
      </c>
      <c r="AG34" s="125">
        <v>319168</v>
      </c>
    </row>
    <row r="35" spans="1:33" s="14" customFormat="1" ht="16.5" customHeight="1" thickBot="1" x14ac:dyDescent="0.25">
      <c r="A35" s="360"/>
      <c r="B35" s="27" t="s">
        <v>27</v>
      </c>
      <c r="C35" s="19">
        <v>201683</v>
      </c>
      <c r="D35" s="19">
        <v>218081</v>
      </c>
      <c r="E35" s="19">
        <v>233610</v>
      </c>
      <c r="F35" s="19">
        <v>246355</v>
      </c>
      <c r="G35" s="19">
        <v>257834</v>
      </c>
      <c r="H35" s="19">
        <v>257650</v>
      </c>
      <c r="I35" s="19">
        <v>272200</v>
      </c>
      <c r="J35" s="19">
        <v>281970</v>
      </c>
      <c r="K35" s="19">
        <v>287054</v>
      </c>
      <c r="L35" s="19">
        <v>282539</v>
      </c>
      <c r="M35" s="19">
        <v>286435</v>
      </c>
      <c r="N35" s="19">
        <v>296350</v>
      </c>
      <c r="O35" s="19">
        <v>276695</v>
      </c>
      <c r="P35" s="19">
        <v>281257</v>
      </c>
      <c r="Q35" s="19">
        <v>280685</v>
      </c>
      <c r="R35" s="233">
        <v>17</v>
      </c>
      <c r="S35" s="223">
        <v>301460</v>
      </c>
      <c r="T35" s="19">
        <v>303938</v>
      </c>
      <c r="U35" s="19">
        <v>306141</v>
      </c>
      <c r="V35" s="19">
        <v>308061</v>
      </c>
      <c r="W35" s="19">
        <v>309550</v>
      </c>
      <c r="X35" s="19">
        <v>310588</v>
      </c>
      <c r="Y35" s="19">
        <v>311280</v>
      </c>
      <c r="Z35" s="19">
        <v>311764</v>
      </c>
      <c r="AA35" s="121">
        <v>313041</v>
      </c>
      <c r="AB35" s="126">
        <v>314777</v>
      </c>
      <c r="AC35" s="126">
        <v>315062</v>
      </c>
      <c r="AD35" s="126">
        <v>314373</v>
      </c>
      <c r="AE35" s="126">
        <v>314073</v>
      </c>
      <c r="AF35" s="126">
        <v>314681</v>
      </c>
      <c r="AG35" s="127">
        <v>316256</v>
      </c>
    </row>
    <row r="36" spans="1:33" customFormat="1" ht="15" x14ac:dyDescent="0.25"/>
  </sheetData>
  <mergeCells count="8">
    <mergeCell ref="R15:AG15"/>
    <mergeCell ref="R16:R17"/>
    <mergeCell ref="A32:A35"/>
    <mergeCell ref="A17:B17"/>
    <mergeCell ref="A15:B16"/>
    <mergeCell ref="C15:Q15"/>
    <mergeCell ref="A18:A20"/>
    <mergeCell ref="A21:A31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960AC-6E0D-486F-BD9A-C5913B4547A5}">
  <dimension ref="A7:Q34"/>
  <sheetViews>
    <sheetView showGridLines="0" showRowColHeaders="0" zoomScale="90" zoomScaleNormal="90" workbookViewId="0">
      <selection activeCell="A10" sqref="A10"/>
    </sheetView>
  </sheetViews>
  <sheetFormatPr baseColWidth="10" defaultColWidth="11.5703125" defaultRowHeight="15.75" x14ac:dyDescent="0.25"/>
  <cols>
    <col min="1" max="1" width="16.7109375" style="1" customWidth="1"/>
    <col min="2" max="2" width="41.140625" style="1" customWidth="1"/>
    <col min="3" max="16" width="10.7109375" style="1" customWidth="1"/>
    <col min="17" max="16384" width="11.5703125" style="1"/>
  </cols>
  <sheetData>
    <row r="7" spans="1:17" x14ac:dyDescent="0.25">
      <c r="A7" s="7" t="s">
        <v>50</v>
      </c>
      <c r="B7" s="30" t="s">
        <v>179</v>
      </c>
      <c r="C7"/>
      <c r="D7"/>
      <c r="E7"/>
      <c r="F7"/>
      <c r="G7"/>
      <c r="H7"/>
      <c r="I7"/>
      <c r="J7"/>
      <c r="K7"/>
      <c r="L7"/>
      <c r="M7"/>
    </row>
    <row r="8" spans="1:17" x14ac:dyDescent="0.25">
      <c r="A8" s="9" t="s">
        <v>4</v>
      </c>
      <c r="B8" s="8" t="s">
        <v>109</v>
      </c>
      <c r="C8"/>
      <c r="D8"/>
      <c r="E8"/>
      <c r="F8"/>
      <c r="G8"/>
      <c r="H8"/>
      <c r="I8"/>
      <c r="J8"/>
      <c r="K8"/>
      <c r="L8"/>
      <c r="M8"/>
    </row>
    <row r="9" spans="1:17" x14ac:dyDescent="0.25">
      <c r="A9" s="9" t="s">
        <v>2</v>
      </c>
      <c r="B9" s="8" t="s">
        <v>170</v>
      </c>
      <c r="C9"/>
      <c r="D9"/>
      <c r="E9"/>
      <c r="F9"/>
      <c r="G9"/>
      <c r="H9"/>
      <c r="I9"/>
      <c r="J9"/>
      <c r="K9"/>
      <c r="L9"/>
      <c r="M9"/>
    </row>
    <row r="10" spans="1:17" x14ac:dyDescent="0.25">
      <c r="A10" s="9"/>
      <c r="B10" s="8"/>
      <c r="C10"/>
      <c r="D10"/>
      <c r="E10"/>
      <c r="F10"/>
      <c r="G10"/>
      <c r="H10"/>
      <c r="I10"/>
      <c r="J10"/>
      <c r="K10"/>
      <c r="L10"/>
      <c r="M10"/>
    </row>
    <row r="11" spans="1:17" x14ac:dyDescent="0.25">
      <c r="A11" s="9" t="s">
        <v>186</v>
      </c>
      <c r="B11" s="8" t="s">
        <v>187</v>
      </c>
      <c r="C11"/>
      <c r="D11"/>
      <c r="E11"/>
      <c r="F11"/>
      <c r="G11"/>
      <c r="H11"/>
      <c r="I11"/>
      <c r="J11"/>
      <c r="K11"/>
      <c r="L11"/>
      <c r="M11"/>
    </row>
    <row r="12" spans="1:17" ht="16.5" thickBot="1" x14ac:dyDescent="0.3">
      <c r="C12"/>
      <c r="D12"/>
      <c r="E12"/>
      <c r="F12"/>
      <c r="G12"/>
      <c r="H12"/>
      <c r="I12"/>
      <c r="J12"/>
      <c r="K12"/>
      <c r="L12"/>
      <c r="M12"/>
    </row>
    <row r="13" spans="1:17" x14ac:dyDescent="0.25">
      <c r="A13" s="380" t="s">
        <v>48</v>
      </c>
      <c r="B13" s="367"/>
      <c r="C13" s="383" t="s">
        <v>40</v>
      </c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8"/>
      <c r="Q13" s="369"/>
    </row>
    <row r="14" spans="1:17" ht="16.5" thickBot="1" x14ac:dyDescent="0.3">
      <c r="A14" s="381"/>
      <c r="B14" s="382"/>
      <c r="C14" s="340" t="s">
        <v>52</v>
      </c>
      <c r="D14" s="310" t="s">
        <v>53</v>
      </c>
      <c r="E14" s="310" t="s">
        <v>54</v>
      </c>
      <c r="F14" s="310" t="s">
        <v>55</v>
      </c>
      <c r="G14" s="310" t="s">
        <v>56</v>
      </c>
      <c r="H14" s="310" t="s">
        <v>57</v>
      </c>
      <c r="I14" s="310" t="s">
        <v>58</v>
      </c>
      <c r="J14" s="310" t="s">
        <v>59</v>
      </c>
      <c r="K14" s="310" t="s">
        <v>60</v>
      </c>
      <c r="L14" s="310" t="s">
        <v>61</v>
      </c>
      <c r="M14" s="310" t="s">
        <v>62</v>
      </c>
      <c r="N14" s="310" t="s">
        <v>108</v>
      </c>
      <c r="O14" s="310" t="s">
        <v>115</v>
      </c>
      <c r="P14" s="310" t="s">
        <v>126</v>
      </c>
      <c r="Q14" s="311" t="s">
        <v>174</v>
      </c>
    </row>
    <row r="15" spans="1:17" ht="16.5" thickBot="1" x14ac:dyDescent="0.3">
      <c r="A15" s="272" t="s">
        <v>70</v>
      </c>
      <c r="B15" s="312"/>
      <c r="C15" s="313">
        <v>0.90638878365940889</v>
      </c>
      <c r="D15" s="313">
        <v>0.93500497646663827</v>
      </c>
      <c r="E15" s="313">
        <v>0.94546610554876021</v>
      </c>
      <c r="F15" s="313">
        <v>0.96481412445133141</v>
      </c>
      <c r="G15" s="313">
        <v>0.99611818726275847</v>
      </c>
      <c r="H15" s="313">
        <v>0.97084860878372314</v>
      </c>
      <c r="I15" s="313">
        <v>0.95766438461385728</v>
      </c>
      <c r="J15" s="313">
        <v>0.94092864278890775</v>
      </c>
      <c r="K15" s="313">
        <v>0.93262307340783512</v>
      </c>
      <c r="L15" s="313">
        <v>0.91798257182528031</v>
      </c>
      <c r="M15" s="313">
        <v>0.8966832945782649</v>
      </c>
      <c r="N15" s="313">
        <v>0.90364145424415432</v>
      </c>
      <c r="O15" s="313">
        <v>0.91156012578346912</v>
      </c>
      <c r="P15" s="313">
        <v>0.89319948736058619</v>
      </c>
      <c r="Q15" s="314">
        <v>0.88094096315983661</v>
      </c>
    </row>
    <row r="16" spans="1:17" ht="16.5" thickBot="1" x14ac:dyDescent="0.3">
      <c r="A16" s="372" t="s">
        <v>7</v>
      </c>
      <c r="B16" s="307" t="s">
        <v>73</v>
      </c>
      <c r="C16" s="308">
        <v>0.22652334909868316</v>
      </c>
      <c r="D16" s="308">
        <v>0.25467612698975445</v>
      </c>
      <c r="E16" s="308">
        <v>0.30625331238131437</v>
      </c>
      <c r="F16" s="308">
        <v>0.42121931178534955</v>
      </c>
      <c r="G16" s="308">
        <v>0.53684752673776359</v>
      </c>
      <c r="H16" s="308">
        <v>0.56896538580578671</v>
      </c>
      <c r="I16" s="308">
        <v>0.55895066533569004</v>
      </c>
      <c r="J16" s="308">
        <v>0.5355685708279565</v>
      </c>
      <c r="K16" s="308">
        <v>0.54727046512024269</v>
      </c>
      <c r="L16" s="308">
        <v>0.53466865812436126</v>
      </c>
      <c r="M16" s="308">
        <v>0.44158742526778544</v>
      </c>
      <c r="N16" s="308">
        <v>0.52496633706236129</v>
      </c>
      <c r="O16" s="308">
        <v>0.57624055098269777</v>
      </c>
      <c r="P16" s="308">
        <v>0.58918115050439257</v>
      </c>
      <c r="Q16" s="309">
        <v>0.58437467333549487</v>
      </c>
    </row>
    <row r="17" spans="1:17" x14ac:dyDescent="0.25">
      <c r="A17" s="372"/>
      <c r="B17" s="294" t="s">
        <v>69</v>
      </c>
      <c r="C17" s="131">
        <v>0.1200669949878517</v>
      </c>
      <c r="D17" s="131">
        <v>0.13930209495475393</v>
      </c>
      <c r="E17" s="131">
        <v>0.15881840217568738</v>
      </c>
      <c r="F17" s="131">
        <v>0.24786500133198197</v>
      </c>
      <c r="G17" s="131">
        <v>0.4318793901185542</v>
      </c>
      <c r="H17" s="131">
        <v>0.47265379762652154</v>
      </c>
      <c r="I17" s="131">
        <v>0.4456457613078153</v>
      </c>
      <c r="J17" s="131">
        <v>0.44005815529434955</v>
      </c>
      <c r="K17" s="131">
        <v>0.43057461085611654</v>
      </c>
      <c r="L17" s="131">
        <v>0.34101974466735391</v>
      </c>
      <c r="M17" s="131">
        <v>0.2462364964260487</v>
      </c>
      <c r="N17" s="131">
        <v>0.34283515397195563</v>
      </c>
      <c r="O17" s="131">
        <v>0.37941442390705832</v>
      </c>
      <c r="P17" s="131">
        <v>0.4229032900042945</v>
      </c>
      <c r="Q17" s="132">
        <v>0.42002026895902361</v>
      </c>
    </row>
    <row r="18" spans="1:17" ht="16.5" thickBot="1" x14ac:dyDescent="0.3">
      <c r="A18" s="373"/>
      <c r="B18" s="295" t="s">
        <v>71</v>
      </c>
      <c r="C18" s="90">
        <v>0.33374485208885035</v>
      </c>
      <c r="D18" s="90">
        <v>0.37086138184360246</v>
      </c>
      <c r="E18" s="90">
        <v>0.45467793646167298</v>
      </c>
      <c r="F18" s="90">
        <v>0.59567243100664358</v>
      </c>
      <c r="G18" s="90">
        <v>0.64227096869055389</v>
      </c>
      <c r="H18" s="90">
        <v>0.66538422814184728</v>
      </c>
      <c r="I18" s="90">
        <v>0.67195297804686949</v>
      </c>
      <c r="J18" s="90">
        <v>0.63037316741320537</v>
      </c>
      <c r="K18" s="90">
        <v>0.66253052827387826</v>
      </c>
      <c r="L18" s="90">
        <v>0.72499727223131483</v>
      </c>
      <c r="M18" s="90">
        <v>0.63291918566826932</v>
      </c>
      <c r="N18" s="90">
        <v>0.70306873844357221</v>
      </c>
      <c r="O18" s="90">
        <v>0.76856397005586297</v>
      </c>
      <c r="P18" s="90">
        <v>0.7512292055844213</v>
      </c>
      <c r="Q18" s="91">
        <v>0.74419116644942152</v>
      </c>
    </row>
    <row r="19" spans="1:17" ht="16.5" thickBot="1" x14ac:dyDescent="0.3">
      <c r="A19" s="374" t="s">
        <v>11</v>
      </c>
      <c r="B19" s="21" t="s">
        <v>93</v>
      </c>
      <c r="C19" s="92">
        <v>1.0862617192166253</v>
      </c>
      <c r="D19" s="92">
        <v>1.1075518616948918</v>
      </c>
      <c r="E19" s="92">
        <v>1.1008401619280317</v>
      </c>
      <c r="F19" s="92">
        <v>1.0975709470438058</v>
      </c>
      <c r="G19" s="92">
        <v>1.1099369253761362</v>
      </c>
      <c r="H19" s="92">
        <v>1.0585990026585286</v>
      </c>
      <c r="I19" s="92">
        <v>1.0310407969678068</v>
      </c>
      <c r="J19" s="92">
        <v>1.0089131043930384</v>
      </c>
      <c r="K19" s="92">
        <v>0.998496286254557</v>
      </c>
      <c r="L19" s="92">
        <v>0.98651733042957312</v>
      </c>
      <c r="M19" s="92">
        <v>0.97047806799859715</v>
      </c>
      <c r="N19" s="92">
        <v>0.95881356802287931</v>
      </c>
      <c r="O19" s="92">
        <v>0.96089375751550032</v>
      </c>
      <c r="P19" s="92">
        <v>0.93760900700838734</v>
      </c>
      <c r="Q19" s="93">
        <v>0.92818634489581375</v>
      </c>
    </row>
    <row r="20" spans="1:17" x14ac:dyDescent="0.25">
      <c r="A20" s="375"/>
      <c r="B20" s="304" t="s">
        <v>72</v>
      </c>
      <c r="C20" s="94">
        <v>0.964342388933496</v>
      </c>
      <c r="D20" s="94">
        <v>1.0350223289345908</v>
      </c>
      <c r="E20" s="94">
        <v>1.0289714811981956</v>
      </c>
      <c r="F20" s="94">
        <v>1.0099315153470136</v>
      </c>
      <c r="G20" s="94">
        <v>1.0242324490431234</v>
      </c>
      <c r="H20" s="94">
        <v>0.96719864946428957</v>
      </c>
      <c r="I20" s="94">
        <v>0.99611220292225622</v>
      </c>
      <c r="J20" s="94">
        <v>0.99174939629729009</v>
      </c>
      <c r="K20" s="94">
        <v>0.92763475634731896</v>
      </c>
      <c r="L20" s="94">
        <v>0.910972084101762</v>
      </c>
      <c r="M20" s="94">
        <v>0.86908586220877648</v>
      </c>
      <c r="N20" s="94">
        <v>0.89371239413173731</v>
      </c>
      <c r="O20" s="94">
        <v>0.95189631712774281</v>
      </c>
      <c r="P20" s="94">
        <v>0.94307883591199526</v>
      </c>
      <c r="Q20" s="133">
        <v>0.91643935911188301</v>
      </c>
    </row>
    <row r="21" spans="1:17" x14ac:dyDescent="0.25">
      <c r="A21" s="375"/>
      <c r="B21" s="305" t="s">
        <v>94</v>
      </c>
      <c r="C21" s="95">
        <v>1.1825191249709988</v>
      </c>
      <c r="D21" s="95">
        <v>1.1624209461168733</v>
      </c>
      <c r="E21" s="95">
        <v>1.1492689796521405</v>
      </c>
      <c r="F21" s="95">
        <v>1.1066856107919061</v>
      </c>
      <c r="G21" s="95">
        <v>1.0818600611127485</v>
      </c>
      <c r="H21" s="95">
        <v>1.0174996223879262</v>
      </c>
      <c r="I21" s="95">
        <v>0.97675772571971375</v>
      </c>
      <c r="J21" s="95">
        <v>1.0042847464248004</v>
      </c>
      <c r="K21" s="95">
        <v>1.0165174638880508</v>
      </c>
      <c r="L21" s="95">
        <v>0.94551154732294007</v>
      </c>
      <c r="M21" s="95">
        <v>0.92408837362589979</v>
      </c>
      <c r="N21" s="95">
        <v>0.89970529102511265</v>
      </c>
      <c r="O21" s="95">
        <v>0.94258392986049055</v>
      </c>
      <c r="P21" s="95">
        <v>0.95184000624061471</v>
      </c>
      <c r="Q21" s="96">
        <v>0.95529021934041514</v>
      </c>
    </row>
    <row r="22" spans="1:17" x14ac:dyDescent="0.25">
      <c r="A22" s="375"/>
      <c r="B22" s="305" t="s">
        <v>95</v>
      </c>
      <c r="C22" s="95">
        <v>1.1692007436131677</v>
      </c>
      <c r="D22" s="95">
        <v>1.1406014057597365</v>
      </c>
      <c r="E22" s="95">
        <v>1.0978572671062827</v>
      </c>
      <c r="F22" s="95">
        <v>1.110668854891752</v>
      </c>
      <c r="G22" s="95">
        <v>1.1139446859541298</v>
      </c>
      <c r="H22" s="95">
        <v>1.0274553114394029</v>
      </c>
      <c r="I22" s="95">
        <v>0.99536965676270572</v>
      </c>
      <c r="J22" s="95">
        <v>0.95752973837583422</v>
      </c>
      <c r="K22" s="95">
        <v>1.0046828190875976</v>
      </c>
      <c r="L22" s="95">
        <v>1.0028762160696385</v>
      </c>
      <c r="M22" s="95">
        <v>0.93683457591680652</v>
      </c>
      <c r="N22" s="95">
        <v>0.92425344835027967</v>
      </c>
      <c r="O22" s="95">
        <v>0.90956647281431735</v>
      </c>
      <c r="P22" s="95">
        <v>0.90983134355435746</v>
      </c>
      <c r="Q22" s="96">
        <v>0.93813933367810598</v>
      </c>
    </row>
    <row r="23" spans="1:17" x14ac:dyDescent="0.25">
      <c r="A23" s="375"/>
      <c r="B23" s="305" t="s">
        <v>96</v>
      </c>
      <c r="C23" s="95">
        <v>1.16228067361668</v>
      </c>
      <c r="D23" s="95">
        <v>1.1494571989035354</v>
      </c>
      <c r="E23" s="95">
        <v>1.0973404339877593</v>
      </c>
      <c r="F23" s="95">
        <v>1.0755021350624703</v>
      </c>
      <c r="G23" s="95">
        <v>1.1223447738105718</v>
      </c>
      <c r="H23" s="95">
        <v>1.0624150950467035</v>
      </c>
      <c r="I23" s="95">
        <v>1.0050289607331548</v>
      </c>
      <c r="J23" s="95">
        <v>0.9807089417661583</v>
      </c>
      <c r="K23" s="95">
        <v>0.96348672523002654</v>
      </c>
      <c r="L23" s="95">
        <v>0.99825884376248308</v>
      </c>
      <c r="M23" s="95">
        <v>0.99627545764323644</v>
      </c>
      <c r="N23" s="95">
        <v>0.93613115235629973</v>
      </c>
      <c r="O23" s="95">
        <v>0.93114164213280992</v>
      </c>
      <c r="P23" s="95">
        <v>0.8864834095948807</v>
      </c>
      <c r="Q23" s="96">
        <v>0.90001815419600795</v>
      </c>
    </row>
    <row r="24" spans="1:17" x14ac:dyDescent="0.25">
      <c r="A24" s="375"/>
      <c r="B24" s="305" t="s">
        <v>97</v>
      </c>
      <c r="C24" s="95">
        <v>1.1373412509489558</v>
      </c>
      <c r="D24" s="95">
        <v>1.1506397094679568</v>
      </c>
      <c r="E24" s="95">
        <v>1.1128648337779765</v>
      </c>
      <c r="F24" s="95">
        <v>1.0792321927085651</v>
      </c>
      <c r="G24" s="95">
        <v>1.0853893064095752</v>
      </c>
      <c r="H24" s="95">
        <v>1.0732536241680368</v>
      </c>
      <c r="I24" s="95">
        <v>1.0408409271184005</v>
      </c>
      <c r="J24" s="95">
        <v>0.98720398553197297</v>
      </c>
      <c r="K24" s="95">
        <v>0.97520358143103192</v>
      </c>
      <c r="L24" s="95">
        <v>0.9532325758665765</v>
      </c>
      <c r="M24" s="95">
        <v>0.99041274315119676</v>
      </c>
      <c r="N24" s="95">
        <v>0.99285152031046919</v>
      </c>
      <c r="O24" s="95">
        <v>0.9413679883856978</v>
      </c>
      <c r="P24" s="95">
        <v>0.90585001235483076</v>
      </c>
      <c r="Q24" s="96">
        <v>0.87892748606464255</v>
      </c>
    </row>
    <row r="25" spans="1:17" x14ac:dyDescent="0.25">
      <c r="A25" s="375"/>
      <c r="B25" s="305" t="s">
        <v>98</v>
      </c>
      <c r="C25" s="95">
        <v>1.0967351368061078</v>
      </c>
      <c r="D25" s="95">
        <v>1.1260475815143083</v>
      </c>
      <c r="E25" s="95">
        <v>1.1147268019903944</v>
      </c>
      <c r="F25" s="95">
        <v>1.093974055850214</v>
      </c>
      <c r="G25" s="95">
        <v>1.0887684960861741</v>
      </c>
      <c r="H25" s="95">
        <v>1.0412754235546011</v>
      </c>
      <c r="I25" s="95">
        <v>1.0517642472712641</v>
      </c>
      <c r="J25" s="95">
        <v>1.0221624811487771</v>
      </c>
      <c r="K25" s="95">
        <v>0.98398787232459517</v>
      </c>
      <c r="L25" s="95">
        <v>0.97011804986790973</v>
      </c>
      <c r="M25" s="95">
        <v>0.9458114501829763</v>
      </c>
      <c r="N25" s="95">
        <v>0.98500598539076056</v>
      </c>
      <c r="O25" s="95">
        <v>0.99546724904167749</v>
      </c>
      <c r="P25" s="95">
        <v>0.91758664561521841</v>
      </c>
      <c r="Q25" s="96">
        <v>0.89638662215628095</v>
      </c>
    </row>
    <row r="26" spans="1:17" x14ac:dyDescent="0.25">
      <c r="A26" s="375"/>
      <c r="B26" s="305" t="s">
        <v>99</v>
      </c>
      <c r="C26" s="95">
        <v>1.0518968700757587</v>
      </c>
      <c r="D26" s="95">
        <v>1.0983975576924316</v>
      </c>
      <c r="E26" s="95">
        <v>1.104743184728129</v>
      </c>
      <c r="F26" s="95">
        <v>1.1106534236731342</v>
      </c>
      <c r="G26" s="95">
        <v>1.1278979499908952</v>
      </c>
      <c r="H26" s="95">
        <v>1.0559037998181784</v>
      </c>
      <c r="I26" s="95">
        <v>1.0220370604604099</v>
      </c>
      <c r="J26" s="95">
        <v>1.0351408178466703</v>
      </c>
      <c r="K26" s="95">
        <v>1.0176207055769784</v>
      </c>
      <c r="L26" s="95">
        <v>0.9815762982236057</v>
      </c>
      <c r="M26" s="95">
        <v>0.96760581167201076</v>
      </c>
      <c r="N26" s="95">
        <v>0.94375042162652778</v>
      </c>
      <c r="O26" s="95">
        <v>0.98794012873239867</v>
      </c>
      <c r="P26" s="95">
        <v>0.97407295288243079</v>
      </c>
      <c r="Q26" s="96">
        <v>0.9079980116966242</v>
      </c>
    </row>
    <row r="27" spans="1:17" x14ac:dyDescent="0.25">
      <c r="A27" s="375"/>
      <c r="B27" s="305" t="s">
        <v>100</v>
      </c>
      <c r="C27" s="95">
        <v>1.1419357754335222</v>
      </c>
      <c r="D27" s="95">
        <v>1.1993174765322137</v>
      </c>
      <c r="E27" s="95">
        <v>1.2133875584836278</v>
      </c>
      <c r="F27" s="95">
        <v>1.2136508824920147</v>
      </c>
      <c r="G27" s="95">
        <v>1.2073243484229366</v>
      </c>
      <c r="H27" s="95">
        <v>1.1408027439433328</v>
      </c>
      <c r="I27" s="95">
        <v>1.0903546879121369</v>
      </c>
      <c r="J27" s="95">
        <v>1.0610977298158439</v>
      </c>
      <c r="K27" s="95">
        <v>1.0901208057062488</v>
      </c>
      <c r="L27" s="95">
        <v>1.0837075377917937</v>
      </c>
      <c r="M27" s="95">
        <v>0.99630939137494534</v>
      </c>
      <c r="N27" s="95">
        <v>0.99275907814765685</v>
      </c>
      <c r="O27" s="95">
        <v>0.99253339394255846</v>
      </c>
      <c r="P27" s="95">
        <v>1.007832642337912</v>
      </c>
      <c r="Q27" s="96">
        <v>1.0013254236458027</v>
      </c>
    </row>
    <row r="28" spans="1:17" x14ac:dyDescent="0.25">
      <c r="A28" s="375"/>
      <c r="B28" s="305" t="s">
        <v>101</v>
      </c>
      <c r="C28" s="95">
        <v>1.0198299824934391</v>
      </c>
      <c r="D28" s="95">
        <v>1.0351138828633406</v>
      </c>
      <c r="E28" s="95">
        <v>1.094824919773691</v>
      </c>
      <c r="F28" s="95">
        <v>1.1282672873667572</v>
      </c>
      <c r="G28" s="95">
        <v>1.1575794408751519</v>
      </c>
      <c r="H28" s="95">
        <v>1.1175552207225981</v>
      </c>
      <c r="I28" s="95">
        <v>1.0749356727386494</v>
      </c>
      <c r="J28" s="95">
        <v>1.0258983757138411</v>
      </c>
      <c r="K28" s="95">
        <v>1.0075212175345682</v>
      </c>
      <c r="L28" s="95">
        <v>1.0344604929912986</v>
      </c>
      <c r="M28" s="95">
        <v>1.0510592526773606</v>
      </c>
      <c r="N28" s="95">
        <v>0.97356506725956105</v>
      </c>
      <c r="O28" s="95">
        <v>0.97385889678670035</v>
      </c>
      <c r="P28" s="95">
        <v>0.94122353028055905</v>
      </c>
      <c r="Q28" s="96">
        <v>0.97107043972318385</v>
      </c>
    </row>
    <row r="29" spans="1:17" ht="16.5" thickBot="1" x14ac:dyDescent="0.3">
      <c r="A29" s="376"/>
      <c r="B29" s="326" t="s">
        <v>102</v>
      </c>
      <c r="C29" s="327">
        <v>0.93494888841232393</v>
      </c>
      <c r="D29" s="327">
        <v>0.97760491326393584</v>
      </c>
      <c r="E29" s="327">
        <v>0.99520763680018587</v>
      </c>
      <c r="F29" s="327">
        <v>1.050354799537456</v>
      </c>
      <c r="G29" s="327">
        <v>1.0946322093184151</v>
      </c>
      <c r="H29" s="327">
        <v>1.089178462972187</v>
      </c>
      <c r="I29" s="327">
        <v>1.0625040052292274</v>
      </c>
      <c r="J29" s="327">
        <v>1.0268308010322729</v>
      </c>
      <c r="K29" s="327">
        <v>1.0008336529531283</v>
      </c>
      <c r="L29" s="327">
        <v>0.9866649449306949</v>
      </c>
      <c r="M29" s="327">
        <v>1.0281332329695145</v>
      </c>
      <c r="N29" s="327">
        <v>1.0447051026341623</v>
      </c>
      <c r="O29" s="327">
        <v>0.98054370504157196</v>
      </c>
      <c r="P29" s="327">
        <v>0.93708276772597954</v>
      </c>
      <c r="Q29" s="328">
        <v>0.91528004685428932</v>
      </c>
    </row>
    <row r="30" spans="1:17" ht="16.5" thickBot="1" x14ac:dyDescent="0.3">
      <c r="A30" s="377" t="s">
        <v>23</v>
      </c>
      <c r="B30" s="323" t="s">
        <v>103</v>
      </c>
      <c r="C30" s="324">
        <v>0.76841329077324683</v>
      </c>
      <c r="D30" s="324">
        <v>0.82434966618394911</v>
      </c>
      <c r="E30" s="324">
        <v>0.865876141700896</v>
      </c>
      <c r="F30" s="324">
        <v>0.89581589958158991</v>
      </c>
      <c r="G30" s="324">
        <v>0.93225530817224755</v>
      </c>
      <c r="H30" s="324">
        <v>0.9544206285634016</v>
      </c>
      <c r="I30" s="324">
        <v>0.98631641837069017</v>
      </c>
      <c r="J30" s="324">
        <v>0.98988217596252881</v>
      </c>
      <c r="K30" s="324">
        <v>0.97096160775689344</v>
      </c>
      <c r="L30" s="324">
        <v>0.94096977546857052</v>
      </c>
      <c r="M30" s="324">
        <v>0.94373401264859147</v>
      </c>
      <c r="N30" s="324">
        <v>0.95899984387724535</v>
      </c>
      <c r="O30" s="324">
        <v>0.95464043320614911</v>
      </c>
      <c r="P30" s="324">
        <v>0.9295313607603245</v>
      </c>
      <c r="Q30" s="325">
        <v>0.89974836289642768</v>
      </c>
    </row>
    <row r="31" spans="1:17" x14ac:dyDescent="0.25">
      <c r="A31" s="378"/>
      <c r="B31" s="302" t="s">
        <v>104</v>
      </c>
      <c r="C31" s="99">
        <v>0.88501562234452824</v>
      </c>
      <c r="D31" s="99">
        <v>0.95214438884917796</v>
      </c>
      <c r="E31" s="99">
        <v>0.99145373793835179</v>
      </c>
      <c r="F31" s="99">
        <v>1.0094844828698626</v>
      </c>
      <c r="G31" s="99">
        <v>1.073450638029384</v>
      </c>
      <c r="H31" s="99">
        <v>1.0999967847726835</v>
      </c>
      <c r="I31" s="99">
        <v>1.1200003853576923</v>
      </c>
      <c r="J31" s="99">
        <v>1.0898565662320867</v>
      </c>
      <c r="K31" s="99">
        <v>1.0380646947093128</v>
      </c>
      <c r="L31" s="99">
        <v>0.99924452915832962</v>
      </c>
      <c r="M31" s="99">
        <v>0.96048210694856806</v>
      </c>
      <c r="N31" s="99">
        <v>1.0099332120533044</v>
      </c>
      <c r="O31" s="99">
        <v>1.0281455914653279</v>
      </c>
      <c r="P31" s="99">
        <v>0.96233924047469555</v>
      </c>
      <c r="Q31" s="100">
        <v>0.93589142205668097</v>
      </c>
    </row>
    <row r="32" spans="1:17" x14ac:dyDescent="0.25">
      <c r="A32" s="378"/>
      <c r="B32" s="306" t="s">
        <v>105</v>
      </c>
      <c r="C32" s="101">
        <v>0.7496109007031756</v>
      </c>
      <c r="D32" s="101">
        <v>0.80192351055381805</v>
      </c>
      <c r="E32" s="101">
        <v>0.84200167585790286</v>
      </c>
      <c r="F32" s="101">
        <v>0.87763152364046704</v>
      </c>
      <c r="G32" s="101">
        <v>0.88997488806006231</v>
      </c>
      <c r="H32" s="101">
        <v>0.93353228519148579</v>
      </c>
      <c r="I32" s="101">
        <v>0.96444438733387516</v>
      </c>
      <c r="J32" s="101">
        <v>0.9751506579559267</v>
      </c>
      <c r="K32" s="101">
        <v>0.95758053349753225</v>
      </c>
      <c r="L32" s="101">
        <v>0.92581789590156394</v>
      </c>
      <c r="M32" s="101">
        <v>0.96140728319676017</v>
      </c>
      <c r="N32" s="101">
        <v>0.92402105882986096</v>
      </c>
      <c r="O32" s="101">
        <v>0.95370979370359599</v>
      </c>
      <c r="P32" s="101">
        <v>0.93188269281053993</v>
      </c>
      <c r="Q32" s="102">
        <v>0.87540730900340891</v>
      </c>
    </row>
    <row r="33" spans="1:17" ht="16.5" thickBot="1" x14ac:dyDescent="0.3">
      <c r="A33" s="379"/>
      <c r="B33" s="303" t="s">
        <v>106</v>
      </c>
      <c r="C33" s="103">
        <v>0.66902076560737744</v>
      </c>
      <c r="D33" s="103">
        <v>0.71751804644368256</v>
      </c>
      <c r="E33" s="103">
        <v>0.76307975736670353</v>
      </c>
      <c r="F33" s="103">
        <v>0.79969551484933177</v>
      </c>
      <c r="G33" s="103">
        <v>0.8329316750121144</v>
      </c>
      <c r="H33" s="103">
        <v>0.82955555269360048</v>
      </c>
      <c r="I33" s="103">
        <v>0.87445386790028268</v>
      </c>
      <c r="J33" s="103">
        <v>0.90443412324707151</v>
      </c>
      <c r="K33" s="103">
        <v>0.91698531502263281</v>
      </c>
      <c r="L33" s="103">
        <v>0.89758463928431875</v>
      </c>
      <c r="M33" s="103">
        <v>0.90913851876773455</v>
      </c>
      <c r="N33" s="103">
        <v>0.94267001301002318</v>
      </c>
      <c r="O33" s="103">
        <v>0.88098945149694496</v>
      </c>
      <c r="P33" s="103">
        <v>0.89378449922302272</v>
      </c>
      <c r="Q33" s="104">
        <v>0.88752466356369519</v>
      </c>
    </row>
    <row r="34" spans="1:17" x14ac:dyDescent="0.25">
      <c r="A34" s="2"/>
      <c r="B34" s="3"/>
      <c r="C34"/>
      <c r="D34"/>
      <c r="E34"/>
      <c r="F34"/>
      <c r="G34"/>
      <c r="H34"/>
      <c r="I34"/>
      <c r="J34"/>
      <c r="K34"/>
      <c r="L34"/>
      <c r="M34"/>
    </row>
  </sheetData>
  <mergeCells count="5">
    <mergeCell ref="A16:A18"/>
    <mergeCell ref="A19:A29"/>
    <mergeCell ref="A30:A33"/>
    <mergeCell ref="A13:B14"/>
    <mergeCell ref="C13:Q13"/>
  </mergeCells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D2567-134F-4ED7-8A96-FFB79DB703E7}">
  <dimension ref="A7:AG39"/>
  <sheetViews>
    <sheetView showGridLines="0" zoomScale="90" zoomScaleNormal="90" workbookViewId="0">
      <selection activeCell="A12" sqref="A12:XFD12"/>
    </sheetView>
  </sheetViews>
  <sheetFormatPr baseColWidth="10" defaultColWidth="11.5703125" defaultRowHeight="15.75" x14ac:dyDescent="0.25"/>
  <cols>
    <col min="1" max="1" width="14.7109375" style="1" customWidth="1"/>
    <col min="2" max="2" width="24.5703125" style="1" customWidth="1"/>
    <col min="3" max="17" width="15.7109375" style="1" customWidth="1"/>
    <col min="18" max="18" width="6.7109375" style="1" customWidth="1"/>
    <col min="19" max="29" width="10.7109375" style="1" customWidth="1"/>
    <col min="30" max="32" width="10.7109375" style="46" customWidth="1"/>
    <col min="33" max="16384" width="11.5703125" style="46"/>
  </cols>
  <sheetData>
    <row r="7" spans="1:33" x14ac:dyDescent="0.25">
      <c r="A7" s="7" t="s">
        <v>47</v>
      </c>
      <c r="B7" s="6" t="s">
        <v>180</v>
      </c>
    </row>
    <row r="8" spans="1:33" x14ac:dyDescent="0.25">
      <c r="A8" s="9" t="s">
        <v>4</v>
      </c>
      <c r="B8" s="8" t="s">
        <v>109</v>
      </c>
    </row>
    <row r="9" spans="1:33" x14ac:dyDescent="0.25">
      <c r="A9" s="9" t="s">
        <v>2</v>
      </c>
      <c r="B9" s="8" t="s">
        <v>3</v>
      </c>
    </row>
    <row r="10" spans="1:33" x14ac:dyDescent="0.25">
      <c r="A10" s="46"/>
      <c r="B10" s="8" t="s">
        <v>5</v>
      </c>
      <c r="AD10" s="1"/>
      <c r="AE10" s="1"/>
      <c r="AF10" s="1"/>
    </row>
    <row r="11" spans="1:33" x14ac:dyDescent="0.25">
      <c r="A11" s="9"/>
      <c r="B11" s="8" t="s">
        <v>169</v>
      </c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</row>
    <row r="12" spans="1:33" x14ac:dyDescent="0.25">
      <c r="A12" s="9"/>
      <c r="B12" s="8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</row>
    <row r="13" spans="1:33" x14ac:dyDescent="0.25">
      <c r="A13" s="9" t="s">
        <v>186</v>
      </c>
      <c r="B13" s="8" t="s">
        <v>187</v>
      </c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</row>
    <row r="14" spans="1:33" ht="16.5" thickBot="1" x14ac:dyDescent="0.3">
      <c r="A14" s="10"/>
      <c r="B14" s="46"/>
      <c r="Q14"/>
    </row>
    <row r="15" spans="1:33" ht="16.5" thickBot="1" x14ac:dyDescent="0.3">
      <c r="A15" s="387" t="s">
        <v>49</v>
      </c>
      <c r="B15" s="388"/>
      <c r="C15" s="367" t="s">
        <v>41</v>
      </c>
      <c r="D15" s="368"/>
      <c r="E15" s="368"/>
      <c r="F15" s="368"/>
      <c r="G15" s="368"/>
      <c r="H15" s="368"/>
      <c r="I15" s="368"/>
      <c r="J15" s="368"/>
      <c r="K15" s="368"/>
      <c r="L15" s="368"/>
      <c r="M15" s="368"/>
      <c r="N15" s="368"/>
      <c r="O15" s="368"/>
      <c r="P15" s="368"/>
      <c r="Q15" s="369"/>
      <c r="R15" s="354" t="s">
        <v>42</v>
      </c>
      <c r="S15" s="355"/>
      <c r="T15" s="355"/>
      <c r="U15" s="355"/>
      <c r="V15" s="355"/>
      <c r="W15" s="355"/>
      <c r="X15" s="355"/>
      <c r="Y15" s="355"/>
      <c r="Z15" s="355"/>
      <c r="AA15" s="355"/>
      <c r="AB15" s="355"/>
      <c r="AC15" s="355"/>
      <c r="AD15" s="355"/>
      <c r="AE15" s="355"/>
      <c r="AF15" s="355"/>
      <c r="AG15" s="356"/>
    </row>
    <row r="16" spans="1:33" ht="16.5" thickBot="1" x14ac:dyDescent="0.3">
      <c r="A16" s="389"/>
      <c r="B16" s="390"/>
      <c r="C16" s="275" t="s">
        <v>28</v>
      </c>
      <c r="D16" s="275" t="s">
        <v>29</v>
      </c>
      <c r="E16" s="275" t="s">
        <v>30</v>
      </c>
      <c r="F16" s="275" t="s">
        <v>31</v>
      </c>
      <c r="G16" s="275" t="s">
        <v>32</v>
      </c>
      <c r="H16" s="275" t="s">
        <v>33</v>
      </c>
      <c r="I16" s="275" t="s">
        <v>34</v>
      </c>
      <c r="J16" s="275" t="s">
        <v>35</v>
      </c>
      <c r="K16" s="275" t="s">
        <v>36</v>
      </c>
      <c r="L16" s="275" t="s">
        <v>37</v>
      </c>
      <c r="M16" s="275" t="s">
        <v>38</v>
      </c>
      <c r="N16" s="275" t="s">
        <v>107</v>
      </c>
      <c r="O16" s="275" t="s">
        <v>114</v>
      </c>
      <c r="P16" s="275" t="s">
        <v>125</v>
      </c>
      <c r="Q16" s="276" t="s">
        <v>173</v>
      </c>
      <c r="R16" s="357" t="s">
        <v>68</v>
      </c>
      <c r="S16" s="346">
        <v>2010</v>
      </c>
      <c r="T16" s="347">
        <v>2011</v>
      </c>
      <c r="U16" s="347">
        <v>2012</v>
      </c>
      <c r="V16" s="347">
        <v>2013</v>
      </c>
      <c r="W16" s="347">
        <v>2014</v>
      </c>
      <c r="X16" s="347">
        <v>2015</v>
      </c>
      <c r="Y16" s="347">
        <v>2016</v>
      </c>
      <c r="Z16" s="347">
        <v>2017</v>
      </c>
      <c r="AA16" s="347">
        <v>2018</v>
      </c>
      <c r="AB16" s="347">
        <v>2019</v>
      </c>
      <c r="AC16" s="347">
        <v>2020</v>
      </c>
      <c r="AD16" s="347">
        <v>2021</v>
      </c>
      <c r="AE16" s="347">
        <v>2022</v>
      </c>
      <c r="AF16" s="347">
        <v>2023</v>
      </c>
      <c r="AG16" s="348">
        <v>2024</v>
      </c>
    </row>
    <row r="17" spans="1:33" ht="16.5" thickBot="1" x14ac:dyDescent="0.3">
      <c r="A17" s="361" t="s">
        <v>6</v>
      </c>
      <c r="B17" s="362"/>
      <c r="C17" s="87">
        <f>SUM(C18+C21+C23+C27+C31+C35)</f>
        <v>4227768</v>
      </c>
      <c r="D17" s="87">
        <f t="shared" ref="D17:AD17" si="0">SUM(D18+D21+D23+D27+D31+D35)</f>
        <v>4380546</v>
      </c>
      <c r="E17" s="87">
        <f t="shared" si="0"/>
        <v>4449216</v>
      </c>
      <c r="F17" s="87">
        <f t="shared" si="0"/>
        <v>4560138</v>
      </c>
      <c r="G17" s="87">
        <f t="shared" si="0"/>
        <v>4728582</v>
      </c>
      <c r="H17" s="87">
        <f t="shared" si="0"/>
        <v>4627946</v>
      </c>
      <c r="I17" s="87">
        <f t="shared" si="0"/>
        <v>4581883</v>
      </c>
      <c r="J17" s="87">
        <f t="shared" si="0"/>
        <v>4516067</v>
      </c>
      <c r="K17" s="87">
        <f t="shared" si="0"/>
        <v>4489835</v>
      </c>
      <c r="L17" s="87">
        <f t="shared" si="0"/>
        <v>4427005</v>
      </c>
      <c r="M17" s="87">
        <f t="shared" si="0"/>
        <v>4316628</v>
      </c>
      <c r="N17" s="87">
        <f>SUM(N18+N21+N23+N27+N31+N35)</f>
        <v>4329668</v>
      </c>
      <c r="O17" s="87">
        <f>O18+O21+O23+O27+O31+O35</f>
        <v>4340698</v>
      </c>
      <c r="P17" s="87">
        <f>P18+P21+P23+P27+P31+P35</f>
        <v>4221376</v>
      </c>
      <c r="Q17" s="179">
        <f>Q18+Q21+Q23+Q27+Q31+Q35</f>
        <v>4125961</v>
      </c>
      <c r="R17" s="358"/>
      <c r="S17" s="280">
        <f>SUM(S18+S21+S23+S27+S31+S35)</f>
        <v>4664409</v>
      </c>
      <c r="T17" s="281">
        <f t="shared" si="0"/>
        <v>4685051</v>
      </c>
      <c r="U17" s="281">
        <f t="shared" si="0"/>
        <v>4705844</v>
      </c>
      <c r="V17" s="281">
        <f t="shared" si="0"/>
        <v>4726442</v>
      </c>
      <c r="W17" s="281">
        <f t="shared" si="0"/>
        <v>4747009</v>
      </c>
      <c r="X17" s="281">
        <f t="shared" si="0"/>
        <v>4766908</v>
      </c>
      <c r="Y17" s="281">
        <f t="shared" si="0"/>
        <v>4784435</v>
      </c>
      <c r="Z17" s="281">
        <f t="shared" si="0"/>
        <v>4799585</v>
      </c>
      <c r="AA17" s="281">
        <f t="shared" si="0"/>
        <v>4814200</v>
      </c>
      <c r="AB17" s="281">
        <f t="shared" si="0"/>
        <v>4822536</v>
      </c>
      <c r="AC17" s="281">
        <f t="shared" si="0"/>
        <v>4813994</v>
      </c>
      <c r="AD17" s="281">
        <f t="shared" si="0"/>
        <v>4791355</v>
      </c>
      <c r="AE17" s="281">
        <f>AE18+AE21+AE23+AE27+AE31+AE35</f>
        <v>4761834</v>
      </c>
      <c r="AF17" s="281">
        <f>AF18+AF21+AF23+AF27+AF31+AF35</f>
        <v>4726129</v>
      </c>
      <c r="AG17" s="282">
        <f>AG18+AG21+AG23+AG27+AG31+AG35</f>
        <v>4683584</v>
      </c>
    </row>
    <row r="18" spans="1:33" ht="16.5" thickBot="1" x14ac:dyDescent="0.3">
      <c r="A18" s="402" t="s">
        <v>7</v>
      </c>
      <c r="B18" s="13" t="s">
        <v>8</v>
      </c>
      <c r="C18" s="73">
        <f>C19+C20</f>
        <v>144738</v>
      </c>
      <c r="D18" s="73">
        <f t="shared" ref="D18:AD18" si="1">D19+D20</f>
        <v>163784</v>
      </c>
      <c r="E18" s="73">
        <f t="shared" si="1"/>
        <v>198205</v>
      </c>
      <c r="F18" s="73">
        <f t="shared" si="1"/>
        <v>274258</v>
      </c>
      <c r="G18" s="73">
        <f t="shared" si="1"/>
        <v>351269</v>
      </c>
      <c r="H18" s="73">
        <f t="shared" si="1"/>
        <v>373177</v>
      </c>
      <c r="I18" s="73">
        <f t="shared" si="1"/>
        <v>366201</v>
      </c>
      <c r="J18" s="73">
        <f t="shared" si="1"/>
        <v>349037</v>
      </c>
      <c r="K18" s="73">
        <f t="shared" si="1"/>
        <v>353211</v>
      </c>
      <c r="L18" s="73">
        <f t="shared" si="1"/>
        <v>340077</v>
      </c>
      <c r="M18" s="73">
        <f t="shared" si="1"/>
        <v>275430</v>
      </c>
      <c r="N18" s="73">
        <f t="shared" si="1"/>
        <v>320084</v>
      </c>
      <c r="O18" s="73">
        <f>O19+O20</f>
        <v>343036</v>
      </c>
      <c r="P18" s="73">
        <f>P19+P20</f>
        <v>341903</v>
      </c>
      <c r="Q18" s="175">
        <f>Q19+Q20</f>
        <v>329831</v>
      </c>
      <c r="R18" s="224"/>
      <c r="S18" s="214">
        <f t="shared" si="1"/>
        <v>638954</v>
      </c>
      <c r="T18" s="73">
        <f t="shared" si="1"/>
        <v>643107</v>
      </c>
      <c r="U18" s="73">
        <f t="shared" si="1"/>
        <v>647193</v>
      </c>
      <c r="V18" s="73">
        <f t="shared" si="1"/>
        <v>651105</v>
      </c>
      <c r="W18" s="73">
        <f t="shared" si="1"/>
        <v>654318</v>
      </c>
      <c r="X18" s="73">
        <f t="shared" si="1"/>
        <v>655887</v>
      </c>
      <c r="Y18" s="73">
        <f t="shared" si="1"/>
        <v>655158</v>
      </c>
      <c r="Z18" s="73">
        <f t="shared" si="1"/>
        <v>651713</v>
      </c>
      <c r="AA18" s="73">
        <f t="shared" si="1"/>
        <v>645403</v>
      </c>
      <c r="AB18" s="73">
        <f t="shared" si="1"/>
        <v>636050</v>
      </c>
      <c r="AC18" s="73">
        <f t="shared" si="1"/>
        <v>623727</v>
      </c>
      <c r="AD18" s="73">
        <f t="shared" si="1"/>
        <v>609721</v>
      </c>
      <c r="AE18" s="73">
        <f>SUM(AE19:AE20)</f>
        <v>595300</v>
      </c>
      <c r="AF18" s="73">
        <f>SUM(AF19:AF20)</f>
        <v>580302</v>
      </c>
      <c r="AG18" s="74">
        <f>SUM(AG19:AG20)</f>
        <v>564417</v>
      </c>
    </row>
    <row r="19" spans="1:33" x14ac:dyDescent="0.25">
      <c r="A19" s="370"/>
      <c r="B19" s="15" t="s">
        <v>74</v>
      </c>
      <c r="C19" s="16">
        <v>38496</v>
      </c>
      <c r="D19" s="16">
        <v>44950</v>
      </c>
      <c r="E19" s="16">
        <v>51565</v>
      </c>
      <c r="F19" s="16">
        <v>80948</v>
      </c>
      <c r="G19" s="16">
        <v>141599</v>
      </c>
      <c r="H19" s="16">
        <v>155090</v>
      </c>
      <c r="I19" s="16">
        <v>145789</v>
      </c>
      <c r="J19" s="16">
        <v>142864</v>
      </c>
      <c r="K19" s="16">
        <v>138087</v>
      </c>
      <c r="L19" s="16">
        <v>107516</v>
      </c>
      <c r="M19" s="16">
        <v>75994</v>
      </c>
      <c r="N19" s="16">
        <v>103349</v>
      </c>
      <c r="O19" s="16">
        <v>111626</v>
      </c>
      <c r="P19" s="16">
        <v>121125</v>
      </c>
      <c r="Q19" s="176">
        <v>116874</v>
      </c>
      <c r="R19" s="225">
        <v>3</v>
      </c>
      <c r="S19" s="215">
        <v>320621</v>
      </c>
      <c r="T19" s="16">
        <v>322680</v>
      </c>
      <c r="U19" s="16">
        <v>324679</v>
      </c>
      <c r="V19" s="16">
        <v>326581</v>
      </c>
      <c r="W19" s="16">
        <v>327867</v>
      </c>
      <c r="X19" s="16">
        <v>328126</v>
      </c>
      <c r="Y19" s="16">
        <v>327141</v>
      </c>
      <c r="Z19" s="16">
        <v>324648</v>
      </c>
      <c r="AA19" s="16">
        <v>320704</v>
      </c>
      <c r="AB19" s="16">
        <v>315275</v>
      </c>
      <c r="AC19" s="16">
        <v>308622</v>
      </c>
      <c r="AD19" s="16">
        <v>301451</v>
      </c>
      <c r="AE19" s="16">
        <v>294206</v>
      </c>
      <c r="AF19" s="16">
        <v>286413</v>
      </c>
      <c r="AG19" s="62">
        <v>278258</v>
      </c>
    </row>
    <row r="20" spans="1:33" ht="16.5" thickBot="1" x14ac:dyDescent="0.3">
      <c r="A20" s="403"/>
      <c r="B20" s="29" t="s">
        <v>75</v>
      </c>
      <c r="C20" s="35">
        <v>106242</v>
      </c>
      <c r="D20" s="35">
        <v>118834</v>
      </c>
      <c r="E20" s="35">
        <v>146640</v>
      </c>
      <c r="F20" s="35">
        <v>193310</v>
      </c>
      <c r="G20" s="35">
        <v>209670</v>
      </c>
      <c r="H20" s="35">
        <v>218087</v>
      </c>
      <c r="I20" s="35">
        <v>220412</v>
      </c>
      <c r="J20" s="35">
        <v>206173</v>
      </c>
      <c r="K20" s="35">
        <v>215124</v>
      </c>
      <c r="L20" s="35">
        <v>232561</v>
      </c>
      <c r="M20" s="35">
        <v>199436</v>
      </c>
      <c r="N20" s="35">
        <v>216735</v>
      </c>
      <c r="O20" s="35">
        <v>231410</v>
      </c>
      <c r="P20" s="35">
        <v>220778</v>
      </c>
      <c r="Q20" s="180">
        <v>212957</v>
      </c>
      <c r="R20" s="253">
        <v>4</v>
      </c>
      <c r="S20" s="234">
        <v>318333</v>
      </c>
      <c r="T20" s="128">
        <v>320427</v>
      </c>
      <c r="U20" s="128">
        <v>322514</v>
      </c>
      <c r="V20" s="128">
        <v>324524</v>
      </c>
      <c r="W20" s="128">
        <v>326451</v>
      </c>
      <c r="X20" s="128">
        <v>327761</v>
      </c>
      <c r="Y20" s="128">
        <v>328017</v>
      </c>
      <c r="Z20" s="128">
        <v>327065</v>
      </c>
      <c r="AA20" s="128">
        <v>324699</v>
      </c>
      <c r="AB20" s="128">
        <v>320775</v>
      </c>
      <c r="AC20" s="128">
        <v>315105</v>
      </c>
      <c r="AD20" s="128">
        <v>308270</v>
      </c>
      <c r="AE20" s="128">
        <v>301094</v>
      </c>
      <c r="AF20" s="128">
        <v>293889</v>
      </c>
      <c r="AG20" s="129">
        <v>286159</v>
      </c>
    </row>
    <row r="21" spans="1:33" ht="16.5" thickBot="1" x14ac:dyDescent="0.3">
      <c r="A21" s="391" t="s">
        <v>39</v>
      </c>
      <c r="B21" s="21" t="s">
        <v>92</v>
      </c>
      <c r="C21" s="75">
        <f>C22</f>
        <v>305062</v>
      </c>
      <c r="D21" s="75">
        <f t="shared" ref="D21:AD21" si="2">D22</f>
        <v>329341</v>
      </c>
      <c r="E21" s="75">
        <f t="shared" si="2"/>
        <v>329595</v>
      </c>
      <c r="F21" s="75">
        <f t="shared" si="2"/>
        <v>325610</v>
      </c>
      <c r="G21" s="75">
        <f t="shared" si="2"/>
        <v>332303</v>
      </c>
      <c r="H21" s="75">
        <f t="shared" si="2"/>
        <v>315683</v>
      </c>
      <c r="I21" s="75">
        <f t="shared" si="2"/>
        <v>326418</v>
      </c>
      <c r="J21" s="75">
        <f t="shared" si="2"/>
        <v>325270</v>
      </c>
      <c r="K21" s="75">
        <f t="shared" si="2"/>
        <v>303472</v>
      </c>
      <c r="L21" s="75">
        <f t="shared" si="2"/>
        <v>295881</v>
      </c>
      <c r="M21" s="75">
        <f t="shared" si="2"/>
        <v>278655</v>
      </c>
      <c r="N21" s="75">
        <f t="shared" si="2"/>
        <v>281321</v>
      </c>
      <c r="O21" s="75">
        <f>O22</f>
        <v>293126</v>
      </c>
      <c r="P21" s="75">
        <f>P22</f>
        <v>283680</v>
      </c>
      <c r="Q21" s="177">
        <f>Q22</f>
        <v>269117</v>
      </c>
      <c r="R21" s="254"/>
      <c r="S21" s="235">
        <f t="shared" si="2"/>
        <v>316342</v>
      </c>
      <c r="T21" s="75">
        <f t="shared" si="2"/>
        <v>318197</v>
      </c>
      <c r="U21" s="75">
        <f t="shared" si="2"/>
        <v>320315</v>
      </c>
      <c r="V21" s="75">
        <f t="shared" si="2"/>
        <v>322408</v>
      </c>
      <c r="W21" s="75">
        <f t="shared" si="2"/>
        <v>324441</v>
      </c>
      <c r="X21" s="75">
        <f t="shared" si="2"/>
        <v>326389</v>
      </c>
      <c r="Y21" s="75">
        <f t="shared" si="2"/>
        <v>327692</v>
      </c>
      <c r="Z21" s="75">
        <f t="shared" si="2"/>
        <v>327976</v>
      </c>
      <c r="AA21" s="75">
        <f t="shared" si="2"/>
        <v>327146</v>
      </c>
      <c r="AB21" s="75">
        <f t="shared" si="2"/>
        <v>324797</v>
      </c>
      <c r="AC21" s="75">
        <f t="shared" si="2"/>
        <v>320630</v>
      </c>
      <c r="AD21" s="75">
        <f t="shared" si="2"/>
        <v>314778</v>
      </c>
      <c r="AE21" s="75">
        <f>AE22</f>
        <v>307939</v>
      </c>
      <c r="AF21" s="75">
        <f>AF22</f>
        <v>300802</v>
      </c>
      <c r="AG21" s="76">
        <f>AG22</f>
        <v>293655</v>
      </c>
    </row>
    <row r="22" spans="1:33" ht="16.5" thickBot="1" x14ac:dyDescent="0.3">
      <c r="A22" s="392"/>
      <c r="B22" s="31" t="s">
        <v>76</v>
      </c>
      <c r="C22" s="32">
        <v>305062</v>
      </c>
      <c r="D22" s="32">
        <v>329341</v>
      </c>
      <c r="E22" s="32">
        <v>329595</v>
      </c>
      <c r="F22" s="32">
        <v>325610</v>
      </c>
      <c r="G22" s="32">
        <v>332303</v>
      </c>
      <c r="H22" s="32">
        <v>315683</v>
      </c>
      <c r="I22" s="32">
        <v>326418</v>
      </c>
      <c r="J22" s="32">
        <v>325270</v>
      </c>
      <c r="K22" s="32">
        <v>303472</v>
      </c>
      <c r="L22" s="32">
        <v>295881</v>
      </c>
      <c r="M22" s="32">
        <v>278655</v>
      </c>
      <c r="N22" s="32">
        <v>281321</v>
      </c>
      <c r="O22" s="32">
        <v>293126</v>
      </c>
      <c r="P22" s="32">
        <v>283680</v>
      </c>
      <c r="Q22" s="178">
        <v>269117</v>
      </c>
      <c r="R22" s="255">
        <v>5</v>
      </c>
      <c r="S22" s="236">
        <v>316342</v>
      </c>
      <c r="T22" s="130">
        <v>318197</v>
      </c>
      <c r="U22" s="130">
        <v>320315</v>
      </c>
      <c r="V22" s="130">
        <v>322408</v>
      </c>
      <c r="W22" s="130">
        <v>324441</v>
      </c>
      <c r="X22" s="130">
        <v>326389</v>
      </c>
      <c r="Y22" s="130">
        <v>327692</v>
      </c>
      <c r="Z22" s="130">
        <v>327976</v>
      </c>
      <c r="AA22" s="130">
        <v>327146</v>
      </c>
      <c r="AB22" s="130">
        <v>324797</v>
      </c>
      <c r="AC22" s="130">
        <v>320630</v>
      </c>
      <c r="AD22" s="130">
        <v>314778</v>
      </c>
      <c r="AE22" s="130">
        <v>307939</v>
      </c>
      <c r="AF22" s="130">
        <v>300802</v>
      </c>
      <c r="AG22" s="134">
        <v>293655</v>
      </c>
    </row>
    <row r="23" spans="1:33" ht="16.5" thickBot="1" x14ac:dyDescent="0.3">
      <c r="A23" s="393" t="s">
        <v>43</v>
      </c>
      <c r="B23" s="64" t="s">
        <v>46</v>
      </c>
      <c r="C23" s="79">
        <f>SUM(C24:C26)</f>
        <v>1100447</v>
      </c>
      <c r="D23" s="79">
        <f t="shared" ref="D23:AD23" si="3">SUM(D24:D26)</f>
        <v>1086182</v>
      </c>
      <c r="E23" s="79">
        <f t="shared" si="3"/>
        <v>1057869</v>
      </c>
      <c r="F23" s="79">
        <f t="shared" si="3"/>
        <v>1047691</v>
      </c>
      <c r="G23" s="79">
        <f t="shared" si="3"/>
        <v>1062401</v>
      </c>
      <c r="H23" s="79">
        <f t="shared" si="3"/>
        <v>1001473</v>
      </c>
      <c r="I23" s="79">
        <f t="shared" si="3"/>
        <v>965594</v>
      </c>
      <c r="J23" s="79">
        <f t="shared" si="3"/>
        <v>959705</v>
      </c>
      <c r="K23" s="79">
        <f t="shared" si="3"/>
        <v>977388</v>
      </c>
      <c r="L23" s="79">
        <f t="shared" si="3"/>
        <v>965955</v>
      </c>
      <c r="M23" s="79">
        <f t="shared" si="3"/>
        <v>933370</v>
      </c>
      <c r="N23" s="79">
        <f t="shared" si="3"/>
        <v>893931</v>
      </c>
      <c r="O23" s="79">
        <f>SUM(O24:O26)</f>
        <v>889197</v>
      </c>
      <c r="P23" s="79">
        <f>SUM(P24:P26)</f>
        <v>862142</v>
      </c>
      <c r="Q23" s="181">
        <f>SUM(Q24:Q26)</f>
        <v>858159</v>
      </c>
      <c r="R23" s="256"/>
      <c r="S23" s="237">
        <f t="shared" si="3"/>
        <v>939457</v>
      </c>
      <c r="T23" s="79">
        <f t="shared" si="3"/>
        <v>943809</v>
      </c>
      <c r="U23" s="79">
        <f t="shared" si="3"/>
        <v>948827</v>
      </c>
      <c r="V23" s="79">
        <f t="shared" si="3"/>
        <v>954456</v>
      </c>
      <c r="W23" s="79">
        <f t="shared" si="3"/>
        <v>960615</v>
      </c>
      <c r="X23" s="79">
        <f t="shared" si="3"/>
        <v>966960</v>
      </c>
      <c r="Y23" s="79">
        <f t="shared" si="3"/>
        <v>973060</v>
      </c>
      <c r="Z23" s="79">
        <f t="shared" si="3"/>
        <v>978419</v>
      </c>
      <c r="AA23" s="79">
        <f t="shared" si="3"/>
        <v>982355</v>
      </c>
      <c r="AB23" s="79">
        <f t="shared" si="3"/>
        <v>983414</v>
      </c>
      <c r="AC23" s="79">
        <f t="shared" si="3"/>
        <v>979902</v>
      </c>
      <c r="AD23" s="79">
        <f t="shared" si="3"/>
        <v>971500</v>
      </c>
      <c r="AE23" s="79">
        <f>SUM(AE24:AE26)</f>
        <v>958504</v>
      </c>
      <c r="AF23" s="79">
        <f>SUM(AF24:AF26)</f>
        <v>941584</v>
      </c>
      <c r="AG23" s="80">
        <f>SUM(AG24:AG26)</f>
        <v>922009</v>
      </c>
    </row>
    <row r="24" spans="1:33" x14ac:dyDescent="0.25">
      <c r="A24" s="394"/>
      <c r="B24" s="65" t="s">
        <v>77</v>
      </c>
      <c r="C24" s="66">
        <v>372069</v>
      </c>
      <c r="D24" s="66">
        <v>367604</v>
      </c>
      <c r="E24" s="66">
        <v>365602</v>
      </c>
      <c r="F24" s="66">
        <v>354405</v>
      </c>
      <c r="G24" s="66">
        <v>348743</v>
      </c>
      <c r="H24" s="66">
        <v>330084</v>
      </c>
      <c r="I24" s="66">
        <v>318760</v>
      </c>
      <c r="J24" s="66">
        <v>329078</v>
      </c>
      <c r="K24" s="66">
        <v>333496</v>
      </c>
      <c r="L24" s="66">
        <v>309430</v>
      </c>
      <c r="M24" s="66">
        <v>300021</v>
      </c>
      <c r="N24" s="66">
        <v>288190</v>
      </c>
      <c r="O24" s="66">
        <v>296404</v>
      </c>
      <c r="P24" s="66">
        <v>292845</v>
      </c>
      <c r="Q24" s="182">
        <v>287144</v>
      </c>
      <c r="R24" s="257">
        <v>6</v>
      </c>
      <c r="S24" s="238">
        <v>314641</v>
      </c>
      <c r="T24" s="66">
        <v>316240</v>
      </c>
      <c r="U24" s="66">
        <v>318117</v>
      </c>
      <c r="V24" s="66">
        <v>320240</v>
      </c>
      <c r="W24" s="66">
        <v>322355</v>
      </c>
      <c r="X24" s="66">
        <v>324407</v>
      </c>
      <c r="Y24" s="66">
        <v>326345</v>
      </c>
      <c r="Z24" s="66">
        <v>327674</v>
      </c>
      <c r="AA24" s="66">
        <v>328077</v>
      </c>
      <c r="AB24" s="66">
        <v>327262</v>
      </c>
      <c r="AC24" s="66">
        <v>324667</v>
      </c>
      <c r="AD24" s="66">
        <v>320316</v>
      </c>
      <c r="AE24" s="66">
        <v>314459</v>
      </c>
      <c r="AF24" s="66">
        <v>307662</v>
      </c>
      <c r="AG24" s="67">
        <v>300583</v>
      </c>
    </row>
    <row r="25" spans="1:33" x14ac:dyDescent="0.25">
      <c r="A25" s="394"/>
      <c r="B25" s="68" t="s">
        <v>78</v>
      </c>
      <c r="C25" s="69">
        <v>366037</v>
      </c>
      <c r="D25" s="69">
        <v>358791</v>
      </c>
      <c r="E25" s="69">
        <v>347126</v>
      </c>
      <c r="F25" s="69">
        <v>353266</v>
      </c>
      <c r="G25" s="69">
        <v>356694</v>
      </c>
      <c r="H25" s="69">
        <v>331192</v>
      </c>
      <c r="I25" s="69">
        <v>322880</v>
      </c>
      <c r="J25" s="69">
        <v>312486</v>
      </c>
      <c r="K25" s="69">
        <v>329329</v>
      </c>
      <c r="L25" s="69">
        <v>329153</v>
      </c>
      <c r="M25" s="69">
        <v>306477</v>
      </c>
      <c r="N25" s="66">
        <v>299789</v>
      </c>
      <c r="O25" s="66">
        <v>291064</v>
      </c>
      <c r="P25" s="66">
        <v>285859</v>
      </c>
      <c r="Q25" s="182">
        <v>288430</v>
      </c>
      <c r="R25" s="258">
        <v>7</v>
      </c>
      <c r="S25" s="239">
        <v>313066</v>
      </c>
      <c r="T25" s="69">
        <v>314563</v>
      </c>
      <c r="U25" s="69">
        <v>316185</v>
      </c>
      <c r="V25" s="69">
        <v>318066</v>
      </c>
      <c r="W25" s="69">
        <v>320208</v>
      </c>
      <c r="X25" s="69">
        <v>322342</v>
      </c>
      <c r="Y25" s="69">
        <v>324382</v>
      </c>
      <c r="Z25" s="69">
        <v>326346</v>
      </c>
      <c r="AA25" s="69">
        <v>327794</v>
      </c>
      <c r="AB25" s="69">
        <v>328209</v>
      </c>
      <c r="AC25" s="69">
        <v>327141</v>
      </c>
      <c r="AD25" s="69">
        <v>324358</v>
      </c>
      <c r="AE25" s="69">
        <v>320003</v>
      </c>
      <c r="AF25" s="69">
        <v>314189</v>
      </c>
      <c r="AG25" s="70">
        <v>307449</v>
      </c>
    </row>
    <row r="26" spans="1:33" ht="16.5" thickBot="1" x14ac:dyDescent="0.3">
      <c r="A26" s="395"/>
      <c r="B26" s="71" t="s">
        <v>79</v>
      </c>
      <c r="C26" s="72">
        <v>362341</v>
      </c>
      <c r="D26" s="72">
        <v>359787</v>
      </c>
      <c r="E26" s="72">
        <v>345141</v>
      </c>
      <c r="F26" s="72">
        <v>340020</v>
      </c>
      <c r="G26" s="72">
        <v>356964</v>
      </c>
      <c r="H26" s="72">
        <v>340197</v>
      </c>
      <c r="I26" s="72">
        <v>323954</v>
      </c>
      <c r="J26" s="72">
        <v>318141</v>
      </c>
      <c r="K26" s="72">
        <v>314563</v>
      </c>
      <c r="L26" s="72">
        <v>327372</v>
      </c>
      <c r="M26" s="72">
        <v>326872</v>
      </c>
      <c r="N26" s="69">
        <v>305952</v>
      </c>
      <c r="O26" s="69">
        <v>301729</v>
      </c>
      <c r="P26" s="69">
        <v>283438</v>
      </c>
      <c r="Q26" s="183">
        <v>282585</v>
      </c>
      <c r="R26" s="259">
        <v>8</v>
      </c>
      <c r="S26" s="240">
        <v>311750</v>
      </c>
      <c r="T26" s="135">
        <v>313006</v>
      </c>
      <c r="U26" s="135">
        <v>314525</v>
      </c>
      <c r="V26" s="135">
        <v>316150</v>
      </c>
      <c r="W26" s="135">
        <v>318052</v>
      </c>
      <c r="X26" s="135">
        <v>320211</v>
      </c>
      <c r="Y26" s="135">
        <v>322333</v>
      </c>
      <c r="Z26" s="135">
        <v>324399</v>
      </c>
      <c r="AA26" s="135">
        <v>326484</v>
      </c>
      <c r="AB26" s="135">
        <v>327943</v>
      </c>
      <c r="AC26" s="135">
        <v>328094</v>
      </c>
      <c r="AD26" s="135">
        <v>326826</v>
      </c>
      <c r="AE26" s="135">
        <v>324042</v>
      </c>
      <c r="AF26" s="135">
        <v>319733</v>
      </c>
      <c r="AG26" s="136">
        <v>313977</v>
      </c>
    </row>
    <row r="27" spans="1:33" ht="16.5" thickBot="1" x14ac:dyDescent="0.3">
      <c r="A27" s="396" t="s">
        <v>44</v>
      </c>
      <c r="B27" s="55" t="s">
        <v>80</v>
      </c>
      <c r="C27" s="81">
        <f>SUM(C28:C30)</f>
        <v>1020585</v>
      </c>
      <c r="D27" s="81">
        <f t="shared" ref="D27:AD27" si="4">SUM(D28:D30)</f>
        <v>1049755</v>
      </c>
      <c r="E27" s="81">
        <f t="shared" si="4"/>
        <v>1039172</v>
      </c>
      <c r="F27" s="81">
        <f t="shared" si="4"/>
        <v>1028021</v>
      </c>
      <c r="G27" s="81">
        <f t="shared" si="4"/>
        <v>1038652</v>
      </c>
      <c r="H27" s="81">
        <f t="shared" si="4"/>
        <v>1002798</v>
      </c>
      <c r="I27" s="81">
        <f t="shared" si="4"/>
        <v>991067</v>
      </c>
      <c r="J27" s="81">
        <f t="shared" si="4"/>
        <v>974968</v>
      </c>
      <c r="K27" s="81">
        <f t="shared" si="4"/>
        <v>960098</v>
      </c>
      <c r="L27" s="81">
        <f t="shared" si="4"/>
        <v>943352</v>
      </c>
      <c r="M27" s="81">
        <f t="shared" si="4"/>
        <v>947678</v>
      </c>
      <c r="N27" s="81">
        <f t="shared" si="4"/>
        <v>955747</v>
      </c>
      <c r="O27" s="81">
        <f>SUM(O28:O30)</f>
        <v>956353</v>
      </c>
      <c r="P27" s="81">
        <f>SUM(P28:P30)</f>
        <v>911135</v>
      </c>
      <c r="Q27" s="184">
        <f>SUM(Q28:Q30)</f>
        <v>866748</v>
      </c>
      <c r="R27" s="260"/>
      <c r="S27" s="241">
        <f t="shared" si="4"/>
        <v>931744</v>
      </c>
      <c r="T27" s="81">
        <f t="shared" si="4"/>
        <v>933065</v>
      </c>
      <c r="U27" s="81">
        <f t="shared" si="4"/>
        <v>935528</v>
      </c>
      <c r="V27" s="81">
        <f t="shared" si="4"/>
        <v>939198</v>
      </c>
      <c r="W27" s="81">
        <f t="shared" si="4"/>
        <v>943701</v>
      </c>
      <c r="X27" s="81">
        <f t="shared" si="4"/>
        <v>948860</v>
      </c>
      <c r="Y27" s="81">
        <f t="shared" si="4"/>
        <v>954554</v>
      </c>
      <c r="Z27" s="81">
        <f t="shared" si="4"/>
        <v>960814</v>
      </c>
      <c r="AA27" s="81">
        <f t="shared" si="4"/>
        <v>967663</v>
      </c>
      <c r="AB27" s="81">
        <f t="shared" si="4"/>
        <v>974282</v>
      </c>
      <c r="AC27" s="81">
        <f t="shared" si="4"/>
        <v>979033</v>
      </c>
      <c r="AD27" s="81">
        <f t="shared" si="4"/>
        <v>981344</v>
      </c>
      <c r="AE27" s="81">
        <f>SUM(AE28:AE30)</f>
        <v>980924</v>
      </c>
      <c r="AF27" s="81">
        <f>SUM(AF28:AF30)</f>
        <v>976978</v>
      </c>
      <c r="AG27" s="82">
        <f>SUM(AG28:AG30)</f>
        <v>968937</v>
      </c>
    </row>
    <row r="28" spans="1:33" x14ac:dyDescent="0.25">
      <c r="A28" s="397"/>
      <c r="B28" s="52" t="s">
        <v>81</v>
      </c>
      <c r="C28" s="53">
        <v>353563</v>
      </c>
      <c r="D28" s="53">
        <v>358659</v>
      </c>
      <c r="E28" s="53">
        <v>348310</v>
      </c>
      <c r="F28" s="53">
        <v>339425</v>
      </c>
      <c r="G28" s="53">
        <v>343148</v>
      </c>
      <c r="H28" s="53">
        <v>341373</v>
      </c>
      <c r="I28" s="53">
        <v>333296</v>
      </c>
      <c r="J28" s="53">
        <v>318241</v>
      </c>
      <c r="K28" s="53">
        <v>316515</v>
      </c>
      <c r="L28" s="53">
        <v>311382</v>
      </c>
      <c r="M28" s="53">
        <v>324688</v>
      </c>
      <c r="N28" s="53">
        <v>325419</v>
      </c>
      <c r="O28" s="53">
        <v>307351</v>
      </c>
      <c r="P28" s="53">
        <v>293278</v>
      </c>
      <c r="Q28" s="185">
        <v>280827</v>
      </c>
      <c r="R28" s="261">
        <v>9</v>
      </c>
      <c r="S28" s="242">
        <v>310868</v>
      </c>
      <c r="T28" s="53">
        <v>311704</v>
      </c>
      <c r="U28" s="53">
        <v>312985</v>
      </c>
      <c r="V28" s="53">
        <v>314506</v>
      </c>
      <c r="W28" s="53">
        <v>316152</v>
      </c>
      <c r="X28" s="53">
        <v>318073</v>
      </c>
      <c r="Y28" s="53">
        <v>320218</v>
      </c>
      <c r="Z28" s="53">
        <v>322366</v>
      </c>
      <c r="AA28" s="53">
        <v>324563</v>
      </c>
      <c r="AB28" s="53">
        <v>326659</v>
      </c>
      <c r="AC28" s="53">
        <v>327831</v>
      </c>
      <c r="AD28" s="53">
        <v>327762</v>
      </c>
      <c r="AE28" s="53">
        <v>326494</v>
      </c>
      <c r="AF28" s="53">
        <v>323760</v>
      </c>
      <c r="AG28" s="54">
        <v>319511</v>
      </c>
    </row>
    <row r="29" spans="1:33" x14ac:dyDescent="0.25">
      <c r="A29" s="397"/>
      <c r="B29" s="36" t="s">
        <v>82</v>
      </c>
      <c r="C29" s="37">
        <v>340590</v>
      </c>
      <c r="D29" s="37">
        <v>350015</v>
      </c>
      <c r="E29" s="37">
        <v>347457</v>
      </c>
      <c r="F29" s="37">
        <v>342392</v>
      </c>
      <c r="G29" s="37">
        <v>342446</v>
      </c>
      <c r="H29" s="37">
        <v>329244</v>
      </c>
      <c r="I29" s="37">
        <v>334562</v>
      </c>
      <c r="J29" s="37">
        <v>327369</v>
      </c>
      <c r="K29" s="37">
        <v>317403</v>
      </c>
      <c r="L29" s="37">
        <v>315073</v>
      </c>
      <c r="M29" s="37">
        <v>308850</v>
      </c>
      <c r="N29" s="37">
        <v>322554</v>
      </c>
      <c r="O29" s="37">
        <v>325911</v>
      </c>
      <c r="P29" s="37">
        <v>299303</v>
      </c>
      <c r="Q29" s="186">
        <v>289999</v>
      </c>
      <c r="R29" s="262">
        <v>10</v>
      </c>
      <c r="S29" s="243">
        <v>310549</v>
      </c>
      <c r="T29" s="37">
        <v>310835</v>
      </c>
      <c r="U29" s="37">
        <v>311697</v>
      </c>
      <c r="V29" s="37">
        <v>312980</v>
      </c>
      <c r="W29" s="37">
        <v>314526</v>
      </c>
      <c r="X29" s="37">
        <v>316193</v>
      </c>
      <c r="Y29" s="37">
        <v>318096</v>
      </c>
      <c r="Z29" s="37">
        <v>320271</v>
      </c>
      <c r="AA29" s="37">
        <v>322568</v>
      </c>
      <c r="AB29" s="37">
        <v>324778</v>
      </c>
      <c r="AC29" s="37">
        <v>326545</v>
      </c>
      <c r="AD29" s="37">
        <v>327464</v>
      </c>
      <c r="AE29" s="37">
        <v>327395</v>
      </c>
      <c r="AF29" s="37">
        <v>326185</v>
      </c>
      <c r="AG29" s="49">
        <v>323520</v>
      </c>
    </row>
    <row r="30" spans="1:33" ht="16.5" thickBot="1" x14ac:dyDescent="0.3">
      <c r="A30" s="398"/>
      <c r="B30" s="38" t="s">
        <v>83</v>
      </c>
      <c r="C30" s="39">
        <v>326432</v>
      </c>
      <c r="D30" s="39">
        <v>341081</v>
      </c>
      <c r="E30" s="39">
        <v>343405</v>
      </c>
      <c r="F30" s="39">
        <v>346204</v>
      </c>
      <c r="G30" s="39">
        <v>353058</v>
      </c>
      <c r="H30" s="39">
        <v>332181</v>
      </c>
      <c r="I30" s="39">
        <v>323209</v>
      </c>
      <c r="J30" s="39">
        <v>329358</v>
      </c>
      <c r="K30" s="39">
        <v>326180</v>
      </c>
      <c r="L30" s="39">
        <v>316897</v>
      </c>
      <c r="M30" s="39">
        <v>314140</v>
      </c>
      <c r="N30" s="53">
        <v>307774</v>
      </c>
      <c r="O30" s="53">
        <v>323091</v>
      </c>
      <c r="P30" s="53">
        <v>318554</v>
      </c>
      <c r="Q30" s="187">
        <v>295922</v>
      </c>
      <c r="R30" s="263">
        <v>11</v>
      </c>
      <c r="S30" s="244">
        <v>310327</v>
      </c>
      <c r="T30" s="137">
        <v>310526</v>
      </c>
      <c r="U30" s="137">
        <v>310846</v>
      </c>
      <c r="V30" s="137">
        <v>311712</v>
      </c>
      <c r="W30" s="137">
        <v>313023</v>
      </c>
      <c r="X30" s="137">
        <v>314594</v>
      </c>
      <c r="Y30" s="137">
        <v>316240</v>
      </c>
      <c r="Z30" s="137">
        <v>318177</v>
      </c>
      <c r="AA30" s="137">
        <v>320532</v>
      </c>
      <c r="AB30" s="137">
        <v>322845</v>
      </c>
      <c r="AC30" s="137">
        <v>324657</v>
      </c>
      <c r="AD30" s="137">
        <v>326118</v>
      </c>
      <c r="AE30" s="137">
        <v>327035</v>
      </c>
      <c r="AF30" s="137">
        <v>327033</v>
      </c>
      <c r="AG30" s="138">
        <v>325906</v>
      </c>
    </row>
    <row r="31" spans="1:33" ht="16.5" thickBot="1" x14ac:dyDescent="0.3">
      <c r="A31" s="399" t="s">
        <v>45</v>
      </c>
      <c r="B31" s="58" t="s">
        <v>84</v>
      </c>
      <c r="C31" s="83">
        <f>SUM(C32:C34)</f>
        <v>956651</v>
      </c>
      <c r="D31" s="83">
        <f t="shared" ref="D31:AD31" si="5">SUM(D32:D34)</f>
        <v>994961</v>
      </c>
      <c r="E31" s="83">
        <f t="shared" si="5"/>
        <v>1025012</v>
      </c>
      <c r="F31" s="83">
        <f t="shared" si="5"/>
        <v>1053850</v>
      </c>
      <c r="G31" s="83">
        <f t="shared" si="5"/>
        <v>1076582</v>
      </c>
      <c r="H31" s="83">
        <f t="shared" si="5"/>
        <v>1044750</v>
      </c>
      <c r="I31" s="83">
        <f t="shared" si="5"/>
        <v>1011417</v>
      </c>
      <c r="J31" s="83">
        <f t="shared" si="5"/>
        <v>980585</v>
      </c>
      <c r="K31" s="83">
        <f t="shared" si="5"/>
        <v>982196</v>
      </c>
      <c r="L31" s="83">
        <f t="shared" si="5"/>
        <v>991066</v>
      </c>
      <c r="M31" s="83">
        <f t="shared" si="5"/>
        <v>986452</v>
      </c>
      <c r="N31" s="83">
        <f t="shared" si="5"/>
        <v>969480</v>
      </c>
      <c r="O31" s="83">
        <f>SUM(O32:O34)</f>
        <v>953016</v>
      </c>
      <c r="P31" s="83">
        <f>SUM(P32:P34)</f>
        <v>937393</v>
      </c>
      <c r="Q31" s="188">
        <f>SUM(Q32:Q34)</f>
        <v>940749</v>
      </c>
      <c r="R31" s="264"/>
      <c r="S31" s="245">
        <f t="shared" si="5"/>
        <v>926573</v>
      </c>
      <c r="T31" s="83">
        <f t="shared" si="5"/>
        <v>929152</v>
      </c>
      <c r="U31" s="83">
        <f t="shared" si="5"/>
        <v>930797</v>
      </c>
      <c r="V31" s="83">
        <f t="shared" si="5"/>
        <v>931955</v>
      </c>
      <c r="W31" s="83">
        <f t="shared" si="5"/>
        <v>933529</v>
      </c>
      <c r="X31" s="83">
        <f t="shared" si="5"/>
        <v>936241</v>
      </c>
      <c r="Y31" s="83">
        <f t="shared" si="5"/>
        <v>940005</v>
      </c>
      <c r="Z31" s="83">
        <f t="shared" si="5"/>
        <v>944691</v>
      </c>
      <c r="AA31" s="83">
        <f t="shared" si="5"/>
        <v>950844</v>
      </c>
      <c r="AB31" s="83">
        <f t="shared" si="5"/>
        <v>957444</v>
      </c>
      <c r="AC31" s="83">
        <f t="shared" si="5"/>
        <v>962296</v>
      </c>
      <c r="AD31" s="83">
        <f t="shared" si="5"/>
        <v>966040</v>
      </c>
      <c r="AE31" s="83">
        <f>SUM(AE32:AE34)</f>
        <v>970150</v>
      </c>
      <c r="AF31" s="83">
        <f>SUM(AF32:AF34)</f>
        <v>974238</v>
      </c>
      <c r="AG31" s="84">
        <f>SUM(AG32:AG34)</f>
        <v>977235</v>
      </c>
    </row>
    <row r="32" spans="1:33" x14ac:dyDescent="0.25">
      <c r="A32" s="400"/>
      <c r="B32" s="56" t="s">
        <v>85</v>
      </c>
      <c r="C32" s="51">
        <v>353758</v>
      </c>
      <c r="D32" s="51">
        <v>372171</v>
      </c>
      <c r="E32" s="51">
        <v>376826</v>
      </c>
      <c r="F32" s="51">
        <v>377301</v>
      </c>
      <c r="G32" s="51">
        <v>376422</v>
      </c>
      <c r="H32" s="51">
        <v>357215</v>
      </c>
      <c r="I32" s="51">
        <v>343103</v>
      </c>
      <c r="J32" s="51">
        <v>335691</v>
      </c>
      <c r="K32" s="51">
        <v>347234</v>
      </c>
      <c r="L32" s="51">
        <v>347765</v>
      </c>
      <c r="M32" s="51">
        <v>321520</v>
      </c>
      <c r="N32" s="51">
        <v>321783</v>
      </c>
      <c r="O32" s="51">
        <v>323152</v>
      </c>
      <c r="P32" s="51">
        <v>329140</v>
      </c>
      <c r="Q32" s="189">
        <v>327121</v>
      </c>
      <c r="R32" s="265">
        <v>12</v>
      </c>
      <c r="S32" s="246">
        <v>309788</v>
      </c>
      <c r="T32" s="51">
        <v>310319</v>
      </c>
      <c r="U32" s="51">
        <v>310557</v>
      </c>
      <c r="V32" s="51">
        <v>310881</v>
      </c>
      <c r="W32" s="51">
        <v>311782</v>
      </c>
      <c r="X32" s="51">
        <v>313126</v>
      </c>
      <c r="Y32" s="51">
        <v>314671</v>
      </c>
      <c r="Z32" s="51">
        <v>316362</v>
      </c>
      <c r="AA32" s="51">
        <v>318528</v>
      </c>
      <c r="AB32" s="51">
        <v>320903</v>
      </c>
      <c r="AC32" s="51">
        <v>322711</v>
      </c>
      <c r="AD32" s="51">
        <v>324130</v>
      </c>
      <c r="AE32" s="51">
        <v>325583</v>
      </c>
      <c r="AF32" s="51">
        <v>326582</v>
      </c>
      <c r="AG32" s="57">
        <v>326688</v>
      </c>
    </row>
    <row r="33" spans="1:33" x14ac:dyDescent="0.25">
      <c r="A33" s="400"/>
      <c r="B33" s="40" t="s">
        <v>86</v>
      </c>
      <c r="C33" s="41">
        <v>315155</v>
      </c>
      <c r="D33" s="41">
        <v>320670</v>
      </c>
      <c r="E33" s="41">
        <v>339803</v>
      </c>
      <c r="F33" s="41">
        <v>350459</v>
      </c>
      <c r="G33" s="41">
        <v>359991</v>
      </c>
      <c r="H33" s="41">
        <v>348599</v>
      </c>
      <c r="I33" s="41">
        <v>336715</v>
      </c>
      <c r="J33" s="41">
        <v>323000</v>
      </c>
      <c r="K33" s="41">
        <v>319220</v>
      </c>
      <c r="L33" s="41">
        <v>330026</v>
      </c>
      <c r="M33" s="41">
        <v>337122</v>
      </c>
      <c r="N33" s="51">
        <v>313523</v>
      </c>
      <c r="O33" s="51">
        <v>314982</v>
      </c>
      <c r="P33" s="51">
        <v>305892</v>
      </c>
      <c r="Q33" s="189">
        <v>316702</v>
      </c>
      <c r="R33" s="266">
        <v>13</v>
      </c>
      <c r="S33" s="247">
        <v>309027</v>
      </c>
      <c r="T33" s="41">
        <v>309792</v>
      </c>
      <c r="U33" s="41">
        <v>310372</v>
      </c>
      <c r="V33" s="41">
        <v>310617</v>
      </c>
      <c r="W33" s="41">
        <v>310986</v>
      </c>
      <c r="X33" s="41">
        <v>311930</v>
      </c>
      <c r="Y33" s="41">
        <v>313242</v>
      </c>
      <c r="Z33" s="41">
        <v>314846</v>
      </c>
      <c r="AA33" s="41">
        <v>316837</v>
      </c>
      <c r="AB33" s="41">
        <v>319032</v>
      </c>
      <c r="AC33" s="41">
        <v>320745</v>
      </c>
      <c r="AD33" s="41">
        <v>322036</v>
      </c>
      <c r="AE33" s="41">
        <v>323437</v>
      </c>
      <c r="AF33" s="41">
        <v>324994</v>
      </c>
      <c r="AG33" s="50">
        <v>326137</v>
      </c>
    </row>
    <row r="34" spans="1:33" ht="16.5" thickBot="1" x14ac:dyDescent="0.3">
      <c r="A34" s="401"/>
      <c r="B34" s="42" t="s">
        <v>87</v>
      </c>
      <c r="C34" s="43">
        <v>287738</v>
      </c>
      <c r="D34" s="43">
        <v>302120</v>
      </c>
      <c r="E34" s="43">
        <v>308383</v>
      </c>
      <c r="F34" s="43">
        <v>326090</v>
      </c>
      <c r="G34" s="43">
        <v>340169</v>
      </c>
      <c r="H34" s="43">
        <v>338936</v>
      </c>
      <c r="I34" s="43">
        <v>331599</v>
      </c>
      <c r="J34" s="43">
        <v>321894</v>
      </c>
      <c r="K34" s="43">
        <v>315742</v>
      </c>
      <c r="L34" s="43">
        <v>313275</v>
      </c>
      <c r="M34" s="43">
        <v>327810</v>
      </c>
      <c r="N34" s="43">
        <v>334174</v>
      </c>
      <c r="O34" s="43">
        <v>314882</v>
      </c>
      <c r="P34" s="43">
        <v>302361</v>
      </c>
      <c r="Q34" s="190">
        <v>296926</v>
      </c>
      <c r="R34" s="267">
        <v>14</v>
      </c>
      <c r="S34" s="248">
        <v>307758</v>
      </c>
      <c r="T34" s="139">
        <v>309041</v>
      </c>
      <c r="U34" s="139">
        <v>309868</v>
      </c>
      <c r="V34" s="139">
        <v>310457</v>
      </c>
      <c r="W34" s="139">
        <v>310761</v>
      </c>
      <c r="X34" s="139">
        <v>311185</v>
      </c>
      <c r="Y34" s="139">
        <v>312092</v>
      </c>
      <c r="Z34" s="139">
        <v>313483</v>
      </c>
      <c r="AA34" s="139">
        <v>315479</v>
      </c>
      <c r="AB34" s="139">
        <v>317509</v>
      </c>
      <c r="AC34" s="139">
        <v>318840</v>
      </c>
      <c r="AD34" s="139">
        <v>319874</v>
      </c>
      <c r="AE34" s="139">
        <v>321130</v>
      </c>
      <c r="AF34" s="139">
        <v>322662</v>
      </c>
      <c r="AG34" s="140">
        <v>324410</v>
      </c>
    </row>
    <row r="35" spans="1:33" ht="16.5" thickBot="1" x14ac:dyDescent="0.3">
      <c r="A35" s="384" t="s">
        <v>23</v>
      </c>
      <c r="B35" s="61" t="s">
        <v>88</v>
      </c>
      <c r="C35" s="85">
        <f>SUM(C36:C38)</f>
        <v>700285</v>
      </c>
      <c r="D35" s="85">
        <f t="shared" ref="D35:AD35" si="6">SUM(D36:D38)</f>
        <v>756523</v>
      </c>
      <c r="E35" s="85">
        <f t="shared" si="6"/>
        <v>799363</v>
      </c>
      <c r="F35" s="85">
        <f t="shared" si="6"/>
        <v>830708</v>
      </c>
      <c r="G35" s="85">
        <f t="shared" si="6"/>
        <v>867375</v>
      </c>
      <c r="H35" s="85">
        <f t="shared" si="6"/>
        <v>890065</v>
      </c>
      <c r="I35" s="85">
        <f t="shared" si="6"/>
        <v>921186</v>
      </c>
      <c r="J35" s="85">
        <f t="shared" si="6"/>
        <v>926502</v>
      </c>
      <c r="K35" s="85">
        <f t="shared" si="6"/>
        <v>913470</v>
      </c>
      <c r="L35" s="85">
        <f t="shared" si="6"/>
        <v>890674</v>
      </c>
      <c r="M35" s="85">
        <f t="shared" si="6"/>
        <v>895043</v>
      </c>
      <c r="N35" s="85">
        <f t="shared" si="6"/>
        <v>909105</v>
      </c>
      <c r="O35" s="85">
        <f>SUM(O36:O38)</f>
        <v>905970</v>
      </c>
      <c r="P35" s="85">
        <f>SUM(P36:P38)</f>
        <v>885123</v>
      </c>
      <c r="Q35" s="191">
        <f>SUM(Q36:Q38)</f>
        <v>861357</v>
      </c>
      <c r="R35" s="268"/>
      <c r="S35" s="249">
        <f t="shared" si="6"/>
        <v>911339</v>
      </c>
      <c r="T35" s="85">
        <f t="shared" si="6"/>
        <v>917721</v>
      </c>
      <c r="U35" s="85">
        <f t="shared" si="6"/>
        <v>923184</v>
      </c>
      <c r="V35" s="85">
        <f t="shared" si="6"/>
        <v>927320</v>
      </c>
      <c r="W35" s="85">
        <f t="shared" si="6"/>
        <v>930405</v>
      </c>
      <c r="X35" s="85">
        <f t="shared" si="6"/>
        <v>932571</v>
      </c>
      <c r="Y35" s="85">
        <f t="shared" si="6"/>
        <v>933966</v>
      </c>
      <c r="Z35" s="85">
        <f t="shared" si="6"/>
        <v>935972</v>
      </c>
      <c r="AA35" s="85">
        <f t="shared" si="6"/>
        <v>940789</v>
      </c>
      <c r="AB35" s="85">
        <f t="shared" si="6"/>
        <v>946549</v>
      </c>
      <c r="AC35" s="85">
        <f t="shared" si="6"/>
        <v>948406</v>
      </c>
      <c r="AD35" s="85">
        <f t="shared" si="6"/>
        <v>947972</v>
      </c>
      <c r="AE35" s="85">
        <f>SUM(AE36:AE38)</f>
        <v>949017</v>
      </c>
      <c r="AF35" s="85">
        <f>SUM(AF36:AF38)</f>
        <v>952225</v>
      </c>
      <c r="AG35" s="86">
        <f>SUM(AG36:AG38)</f>
        <v>957331</v>
      </c>
    </row>
    <row r="36" spans="1:33" x14ac:dyDescent="0.25">
      <c r="A36" s="385"/>
      <c r="B36" s="59" t="s">
        <v>89</v>
      </c>
      <c r="C36" s="60">
        <v>270790</v>
      </c>
      <c r="D36" s="60">
        <v>293051</v>
      </c>
      <c r="E36" s="60">
        <v>306499</v>
      </c>
      <c r="F36" s="60">
        <v>312920</v>
      </c>
      <c r="G36" s="60">
        <v>333461</v>
      </c>
      <c r="H36" s="60">
        <v>342121</v>
      </c>
      <c r="I36" s="60">
        <v>348767</v>
      </c>
      <c r="J36" s="60">
        <v>340481</v>
      </c>
      <c r="K36" s="60">
        <v>326271</v>
      </c>
      <c r="L36" s="60">
        <v>316120</v>
      </c>
      <c r="M36" s="60">
        <v>304736</v>
      </c>
      <c r="N36" s="60">
        <v>320878</v>
      </c>
      <c r="O36" s="60">
        <v>327670</v>
      </c>
      <c r="P36" s="60">
        <v>308065</v>
      </c>
      <c r="Q36" s="192">
        <v>301270</v>
      </c>
      <c r="R36" s="269">
        <v>15</v>
      </c>
      <c r="S36" s="250">
        <v>305972</v>
      </c>
      <c r="T36" s="60">
        <v>307780</v>
      </c>
      <c r="U36" s="60">
        <v>309141</v>
      </c>
      <c r="V36" s="60">
        <v>309980</v>
      </c>
      <c r="W36" s="60">
        <v>310644</v>
      </c>
      <c r="X36" s="60">
        <v>311020</v>
      </c>
      <c r="Y36" s="60">
        <v>311399</v>
      </c>
      <c r="Z36" s="60">
        <v>312409</v>
      </c>
      <c r="AA36" s="60">
        <v>314307</v>
      </c>
      <c r="AB36" s="60">
        <v>316359</v>
      </c>
      <c r="AC36" s="60">
        <v>317274</v>
      </c>
      <c r="AD36" s="60">
        <v>317722</v>
      </c>
      <c r="AE36" s="60">
        <v>318700</v>
      </c>
      <c r="AF36" s="60">
        <v>320121</v>
      </c>
      <c r="AG36" s="63">
        <v>321907</v>
      </c>
    </row>
    <row r="37" spans="1:33" x14ac:dyDescent="0.25">
      <c r="A37" s="385"/>
      <c r="B37" s="44" t="s">
        <v>90</v>
      </c>
      <c r="C37" s="45">
        <v>227812</v>
      </c>
      <c r="D37" s="45">
        <v>245391</v>
      </c>
      <c r="E37" s="45">
        <v>259254</v>
      </c>
      <c r="F37" s="45">
        <v>271433</v>
      </c>
      <c r="G37" s="45">
        <v>276080</v>
      </c>
      <c r="H37" s="45">
        <v>290294</v>
      </c>
      <c r="I37" s="45">
        <v>300219</v>
      </c>
      <c r="J37" s="45">
        <v>304051</v>
      </c>
      <c r="K37" s="45">
        <v>300145</v>
      </c>
      <c r="L37" s="45">
        <v>292015</v>
      </c>
      <c r="M37" s="45">
        <v>303872</v>
      </c>
      <c r="N37" s="60">
        <v>291877</v>
      </c>
      <c r="O37" s="60">
        <v>301605</v>
      </c>
      <c r="P37" s="60">
        <v>295801</v>
      </c>
      <c r="Q37" s="192">
        <v>279402</v>
      </c>
      <c r="R37" s="270">
        <v>16</v>
      </c>
      <c r="S37" s="251">
        <v>303907</v>
      </c>
      <c r="T37" s="45">
        <v>306003</v>
      </c>
      <c r="U37" s="45">
        <v>307902</v>
      </c>
      <c r="V37" s="45">
        <v>309279</v>
      </c>
      <c r="W37" s="45">
        <v>310211</v>
      </c>
      <c r="X37" s="45">
        <v>310963</v>
      </c>
      <c r="Y37" s="45">
        <v>311287</v>
      </c>
      <c r="Z37" s="45">
        <v>311799</v>
      </c>
      <c r="AA37" s="45">
        <v>313441</v>
      </c>
      <c r="AB37" s="45">
        <v>315413</v>
      </c>
      <c r="AC37" s="45">
        <v>316070</v>
      </c>
      <c r="AD37" s="45">
        <v>315877</v>
      </c>
      <c r="AE37" s="45">
        <v>316244</v>
      </c>
      <c r="AF37" s="45">
        <v>317423</v>
      </c>
      <c r="AG37" s="125">
        <v>319168</v>
      </c>
    </row>
    <row r="38" spans="1:33" ht="16.5" thickBot="1" x14ac:dyDescent="0.3">
      <c r="A38" s="386"/>
      <c r="B38" s="47" t="s">
        <v>91</v>
      </c>
      <c r="C38" s="48">
        <v>201683</v>
      </c>
      <c r="D38" s="48">
        <v>218081</v>
      </c>
      <c r="E38" s="48">
        <v>233610</v>
      </c>
      <c r="F38" s="48">
        <v>246355</v>
      </c>
      <c r="G38" s="48">
        <v>257834</v>
      </c>
      <c r="H38" s="48">
        <v>257650</v>
      </c>
      <c r="I38" s="48">
        <v>272200</v>
      </c>
      <c r="J38" s="48">
        <v>281970</v>
      </c>
      <c r="K38" s="48">
        <v>287054</v>
      </c>
      <c r="L38" s="48">
        <v>282539</v>
      </c>
      <c r="M38" s="48">
        <v>286435</v>
      </c>
      <c r="N38" s="48">
        <v>296350</v>
      </c>
      <c r="O38" s="48">
        <v>276695</v>
      </c>
      <c r="P38" s="48">
        <v>281257</v>
      </c>
      <c r="Q38" s="193">
        <v>280685</v>
      </c>
      <c r="R38" s="271">
        <v>17</v>
      </c>
      <c r="S38" s="252">
        <v>301460</v>
      </c>
      <c r="T38" s="48">
        <v>303938</v>
      </c>
      <c r="U38" s="48">
        <v>306141</v>
      </c>
      <c r="V38" s="48">
        <v>308061</v>
      </c>
      <c r="W38" s="48">
        <v>309550</v>
      </c>
      <c r="X38" s="48">
        <v>310588</v>
      </c>
      <c r="Y38" s="48">
        <v>311280</v>
      </c>
      <c r="Z38" s="48">
        <v>311764</v>
      </c>
      <c r="AA38" s="48">
        <v>313041</v>
      </c>
      <c r="AB38" s="48">
        <v>314777</v>
      </c>
      <c r="AC38" s="48">
        <v>315062</v>
      </c>
      <c r="AD38" s="48">
        <v>314373</v>
      </c>
      <c r="AE38" s="48">
        <v>314073</v>
      </c>
      <c r="AF38" s="48">
        <v>314681</v>
      </c>
      <c r="AG38" s="127">
        <v>316256</v>
      </c>
    </row>
    <row r="39" spans="1:33" x14ac:dyDescent="0.25">
      <c r="A39" s="2"/>
      <c r="B39" s="3"/>
    </row>
  </sheetData>
  <mergeCells count="11">
    <mergeCell ref="R15:AG15"/>
    <mergeCell ref="R16:R17"/>
    <mergeCell ref="C15:Q15"/>
    <mergeCell ref="A17:B17"/>
    <mergeCell ref="A18:A20"/>
    <mergeCell ref="A35:A38"/>
    <mergeCell ref="A15:B16"/>
    <mergeCell ref="A21:A22"/>
    <mergeCell ref="A23:A26"/>
    <mergeCell ref="A27:A30"/>
    <mergeCell ref="A31:A3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F0550-1CD1-4108-B592-3ABDEE40F03E}">
  <dimension ref="A7:Q36"/>
  <sheetViews>
    <sheetView showGridLines="0" showRowColHeaders="0" zoomScale="90" zoomScaleNormal="90" workbookViewId="0">
      <selection activeCell="A11" sqref="A11:B11"/>
    </sheetView>
  </sheetViews>
  <sheetFormatPr baseColWidth="10" defaultColWidth="11.5703125" defaultRowHeight="15.75" x14ac:dyDescent="0.25"/>
  <cols>
    <col min="1" max="1" width="15.28515625" style="1" customWidth="1"/>
    <col min="2" max="2" width="42.7109375" style="1" customWidth="1"/>
    <col min="3" max="16" width="10.7109375" style="1" customWidth="1"/>
    <col min="17" max="16384" width="11.5703125" style="1"/>
  </cols>
  <sheetData>
    <row r="7" spans="1:17" x14ac:dyDescent="0.25">
      <c r="A7" s="7" t="s">
        <v>51</v>
      </c>
      <c r="B7" s="30" t="s">
        <v>181</v>
      </c>
      <c r="C7"/>
      <c r="D7"/>
      <c r="E7"/>
      <c r="F7"/>
      <c r="G7"/>
      <c r="H7"/>
      <c r="I7"/>
      <c r="J7"/>
      <c r="K7"/>
      <c r="L7"/>
      <c r="M7"/>
    </row>
    <row r="8" spans="1:17" x14ac:dyDescent="0.25">
      <c r="A8" s="9" t="s">
        <v>4</v>
      </c>
      <c r="B8" s="8" t="s">
        <v>109</v>
      </c>
      <c r="C8"/>
      <c r="D8"/>
      <c r="E8"/>
      <c r="F8"/>
      <c r="G8"/>
      <c r="H8"/>
      <c r="I8"/>
      <c r="J8"/>
      <c r="K8"/>
      <c r="L8"/>
      <c r="M8"/>
    </row>
    <row r="9" spans="1:17" x14ac:dyDescent="0.25">
      <c r="A9" s="9" t="s">
        <v>2</v>
      </c>
      <c r="B9" s="8" t="s">
        <v>170</v>
      </c>
      <c r="C9"/>
      <c r="D9"/>
      <c r="E9"/>
      <c r="F9"/>
      <c r="G9"/>
      <c r="H9"/>
      <c r="I9"/>
      <c r="J9"/>
      <c r="K9"/>
      <c r="L9"/>
      <c r="M9"/>
    </row>
    <row r="10" spans="1:17" x14ac:dyDescent="0.25">
      <c r="A10" s="9"/>
      <c r="B10" s="8"/>
      <c r="C10"/>
      <c r="D10"/>
      <c r="E10"/>
      <c r="F10"/>
      <c r="G10"/>
      <c r="H10"/>
      <c r="I10"/>
      <c r="J10"/>
      <c r="K10"/>
      <c r="L10"/>
      <c r="M10"/>
    </row>
    <row r="11" spans="1:17" x14ac:dyDescent="0.25">
      <c r="A11" s="9" t="s">
        <v>186</v>
      </c>
      <c r="B11" s="8" t="s">
        <v>187</v>
      </c>
      <c r="C11"/>
      <c r="D11"/>
      <c r="E11"/>
      <c r="F11"/>
      <c r="G11"/>
      <c r="H11"/>
      <c r="I11"/>
      <c r="J11"/>
      <c r="K11"/>
      <c r="L11"/>
      <c r="M11"/>
    </row>
    <row r="12" spans="1:17" ht="16.5" thickBot="1" x14ac:dyDescent="0.3">
      <c r="A12" s="2"/>
      <c r="B12" s="3"/>
    </row>
    <row r="13" spans="1:17" x14ac:dyDescent="0.25">
      <c r="A13" s="408" t="s">
        <v>49</v>
      </c>
      <c r="B13" s="409"/>
      <c r="C13" s="383" t="s">
        <v>40</v>
      </c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8"/>
      <c r="Q13" s="369"/>
    </row>
    <row r="14" spans="1:17" ht="16.5" thickBot="1" x14ac:dyDescent="0.3">
      <c r="A14" s="410"/>
      <c r="B14" s="411"/>
      <c r="C14" s="340" t="s">
        <v>52</v>
      </c>
      <c r="D14" s="310" t="s">
        <v>53</v>
      </c>
      <c r="E14" s="310" t="s">
        <v>54</v>
      </c>
      <c r="F14" s="310" t="s">
        <v>55</v>
      </c>
      <c r="G14" s="310" t="s">
        <v>56</v>
      </c>
      <c r="H14" s="310" t="s">
        <v>57</v>
      </c>
      <c r="I14" s="310" t="s">
        <v>58</v>
      </c>
      <c r="J14" s="310" t="s">
        <v>59</v>
      </c>
      <c r="K14" s="310" t="s">
        <v>60</v>
      </c>
      <c r="L14" s="321" t="s">
        <v>61</v>
      </c>
      <c r="M14" s="310" t="s">
        <v>62</v>
      </c>
      <c r="N14" s="310" t="s">
        <v>108</v>
      </c>
      <c r="O14" s="310" t="s">
        <v>115</v>
      </c>
      <c r="P14" s="310" t="s">
        <v>126</v>
      </c>
      <c r="Q14" s="311" t="s">
        <v>174</v>
      </c>
    </row>
    <row r="15" spans="1:17" ht="16.5" thickBot="1" x14ac:dyDescent="0.3">
      <c r="A15" s="406" t="s">
        <v>70</v>
      </c>
      <c r="B15" s="407"/>
      <c r="C15" s="105">
        <v>0.90638878365940889</v>
      </c>
      <c r="D15" s="105">
        <v>0.93500497646663827</v>
      </c>
      <c r="E15" s="105">
        <v>0.94546610554876021</v>
      </c>
      <c r="F15" s="105">
        <v>0.96481412445133141</v>
      </c>
      <c r="G15" s="105">
        <v>0.99611818726275847</v>
      </c>
      <c r="H15" s="105">
        <v>0.97084860878372314</v>
      </c>
      <c r="I15" s="105">
        <v>0.95766438461385728</v>
      </c>
      <c r="J15" s="105">
        <v>0.94092864278890775</v>
      </c>
      <c r="K15" s="105">
        <v>0.93262307340783512</v>
      </c>
      <c r="L15" s="141">
        <v>0.91798257182528031</v>
      </c>
      <c r="M15" s="105">
        <v>0.8966832945782649</v>
      </c>
      <c r="N15" s="105">
        <v>0.90364145424415432</v>
      </c>
      <c r="O15" s="105">
        <v>0.91156012578346912</v>
      </c>
      <c r="P15" s="105">
        <v>0.89319948736058619</v>
      </c>
      <c r="Q15" s="322">
        <v>0.88094096315983661</v>
      </c>
    </row>
    <row r="16" spans="1:17" ht="16.5" thickBot="1" x14ac:dyDescent="0.3">
      <c r="A16" s="412" t="s">
        <v>7</v>
      </c>
      <c r="B16" s="13" t="s">
        <v>73</v>
      </c>
      <c r="C16" s="88">
        <v>0.22652334909868316</v>
      </c>
      <c r="D16" s="88">
        <v>0.25467612698975445</v>
      </c>
      <c r="E16" s="88">
        <v>0.30625331238131437</v>
      </c>
      <c r="F16" s="88">
        <v>0.42121931178534955</v>
      </c>
      <c r="G16" s="88">
        <v>0.53684752673776359</v>
      </c>
      <c r="H16" s="88">
        <v>0.56896538580578671</v>
      </c>
      <c r="I16" s="88">
        <v>0.55895066533569004</v>
      </c>
      <c r="J16" s="88">
        <v>0.5355685708279565</v>
      </c>
      <c r="K16" s="88">
        <v>0.54727046512024269</v>
      </c>
      <c r="L16" s="142">
        <v>0.53466865812436126</v>
      </c>
      <c r="M16" s="88">
        <v>0.44158742526778544</v>
      </c>
      <c r="N16" s="88">
        <v>0.52496633706236129</v>
      </c>
      <c r="O16" s="88">
        <v>0.57624055098269777</v>
      </c>
      <c r="P16" s="88">
        <v>0.58918115050439257</v>
      </c>
      <c r="Q16" s="89">
        <v>0.58437467333549487</v>
      </c>
    </row>
    <row r="17" spans="1:17" x14ac:dyDescent="0.25">
      <c r="A17" s="372"/>
      <c r="B17" s="294" t="s">
        <v>69</v>
      </c>
      <c r="C17" s="131">
        <v>0.1200669949878517</v>
      </c>
      <c r="D17" s="131">
        <v>0.13930209495475393</v>
      </c>
      <c r="E17" s="131">
        <v>0.15881840217568738</v>
      </c>
      <c r="F17" s="131">
        <v>0.24786500133198197</v>
      </c>
      <c r="G17" s="131">
        <v>0.4318793901185542</v>
      </c>
      <c r="H17" s="131">
        <v>0.47265379762652154</v>
      </c>
      <c r="I17" s="131">
        <v>0.4456457613078153</v>
      </c>
      <c r="J17" s="131">
        <v>0.44005815529434955</v>
      </c>
      <c r="K17" s="131">
        <v>0.43057461085611654</v>
      </c>
      <c r="L17" s="154">
        <v>0.34101974466735391</v>
      </c>
      <c r="M17" s="131">
        <v>0.2462364964260487</v>
      </c>
      <c r="N17" s="131">
        <v>0.34283515397195563</v>
      </c>
      <c r="O17" s="131">
        <v>0.37941442390705832</v>
      </c>
      <c r="P17" s="131">
        <v>0.4229032900042945</v>
      </c>
      <c r="Q17" s="132">
        <v>0.42002026895902361</v>
      </c>
    </row>
    <row r="18" spans="1:17" ht="16.5" thickBot="1" x14ac:dyDescent="0.3">
      <c r="A18" s="373"/>
      <c r="B18" s="295" t="s">
        <v>71</v>
      </c>
      <c r="C18" s="90">
        <v>0.33374485208885035</v>
      </c>
      <c r="D18" s="90">
        <v>0.37086138184360246</v>
      </c>
      <c r="E18" s="90">
        <v>0.45467793646167298</v>
      </c>
      <c r="F18" s="90">
        <v>0.59567243100664358</v>
      </c>
      <c r="G18" s="90">
        <v>0.64227096869055389</v>
      </c>
      <c r="H18" s="90">
        <v>0.66538422814184728</v>
      </c>
      <c r="I18" s="90">
        <v>0.67195297804686949</v>
      </c>
      <c r="J18" s="90">
        <v>0.63037316741320537</v>
      </c>
      <c r="K18" s="90">
        <v>0.66253052827387826</v>
      </c>
      <c r="L18" s="155">
        <v>0.72499727223131483</v>
      </c>
      <c r="M18" s="90">
        <v>0.63291918566826932</v>
      </c>
      <c r="N18" s="90">
        <v>0.70306873844357221</v>
      </c>
      <c r="O18" s="90">
        <v>0.76856397005586297</v>
      </c>
      <c r="P18" s="90">
        <v>0.7512292055844213</v>
      </c>
      <c r="Q18" s="91">
        <v>0.74419116644942152</v>
      </c>
    </row>
    <row r="19" spans="1:17" ht="16.5" thickBot="1" x14ac:dyDescent="0.3">
      <c r="A19" s="413" t="s">
        <v>39</v>
      </c>
      <c r="B19" s="21" t="s">
        <v>110</v>
      </c>
      <c r="C19" s="92">
        <v>0.964342388933496</v>
      </c>
      <c r="D19" s="92">
        <v>1.0350223289345908</v>
      </c>
      <c r="E19" s="92">
        <v>1.0289714811981956</v>
      </c>
      <c r="F19" s="92">
        <v>1.0099315153470136</v>
      </c>
      <c r="G19" s="92">
        <v>1.0242324490431234</v>
      </c>
      <c r="H19" s="92">
        <v>0.96719864946428957</v>
      </c>
      <c r="I19" s="92">
        <v>0.99611220292225622</v>
      </c>
      <c r="J19" s="92">
        <v>0.99174939629729009</v>
      </c>
      <c r="K19" s="92">
        <v>0.92763475634731896</v>
      </c>
      <c r="L19" s="143">
        <v>0.910972084101762</v>
      </c>
      <c r="M19" s="92">
        <v>0.86908586220877648</v>
      </c>
      <c r="N19" s="92">
        <v>0.89371239413173731</v>
      </c>
      <c r="O19" s="92">
        <v>0.95189631712774281</v>
      </c>
      <c r="P19" s="92">
        <v>0.94307883591199526</v>
      </c>
      <c r="Q19" s="93">
        <v>0.91643935911188301</v>
      </c>
    </row>
    <row r="20" spans="1:17" ht="16.5" thickBot="1" x14ac:dyDescent="0.3">
      <c r="A20" s="414"/>
      <c r="B20" s="296" t="s">
        <v>72</v>
      </c>
      <c r="C20" s="171">
        <v>0.964342388933496</v>
      </c>
      <c r="D20" s="171">
        <v>1.0350223289345908</v>
      </c>
      <c r="E20" s="171">
        <v>1.0289714811981956</v>
      </c>
      <c r="F20" s="171">
        <v>1.0099315153470136</v>
      </c>
      <c r="G20" s="171">
        <v>1.0242324490431234</v>
      </c>
      <c r="H20" s="171">
        <v>0.96719864946428957</v>
      </c>
      <c r="I20" s="171">
        <v>0.99611220292225622</v>
      </c>
      <c r="J20" s="171">
        <v>0.99174939629729009</v>
      </c>
      <c r="K20" s="171">
        <v>0.92763475634731896</v>
      </c>
      <c r="L20" s="171">
        <v>0.910972084101762</v>
      </c>
      <c r="M20" s="171">
        <v>0.86908586220877648</v>
      </c>
      <c r="N20" s="171">
        <v>0.89371239413173731</v>
      </c>
      <c r="O20" s="171">
        <v>0.95189631712774281</v>
      </c>
      <c r="P20" s="171">
        <v>0.94307883591199526</v>
      </c>
      <c r="Q20" s="194">
        <v>0.91643935911188301</v>
      </c>
    </row>
    <row r="21" spans="1:17" ht="16.5" thickBot="1" x14ac:dyDescent="0.3">
      <c r="A21" s="415" t="s">
        <v>43</v>
      </c>
      <c r="B21" s="64" t="s">
        <v>111</v>
      </c>
      <c r="C21" s="106">
        <v>1.1713649480497776</v>
      </c>
      <c r="D21" s="106">
        <v>1.1508493773634285</v>
      </c>
      <c r="E21" s="106">
        <v>1.1149229522347066</v>
      </c>
      <c r="F21" s="106">
        <v>1.0976839162832022</v>
      </c>
      <c r="G21" s="106">
        <v>1.1059592032187713</v>
      </c>
      <c r="H21" s="106">
        <v>1.0356922726896667</v>
      </c>
      <c r="I21" s="106">
        <v>0.99232729739173331</v>
      </c>
      <c r="J21" s="106">
        <v>0.98087322507024088</v>
      </c>
      <c r="K21" s="106">
        <v>0.99494378305195164</v>
      </c>
      <c r="L21" s="144">
        <v>0.98224654113120213</v>
      </c>
      <c r="M21" s="106">
        <v>0.95251361870880968</v>
      </c>
      <c r="N21" s="106">
        <v>0.92015542974781261</v>
      </c>
      <c r="O21" s="106">
        <v>0.92769252919132317</v>
      </c>
      <c r="P21" s="106">
        <v>0.91562940746656696</v>
      </c>
      <c r="Q21" s="107">
        <v>0.93074904908737333</v>
      </c>
    </row>
    <row r="22" spans="1:17" x14ac:dyDescent="0.25">
      <c r="A22" s="416"/>
      <c r="B22" s="297" t="s">
        <v>94</v>
      </c>
      <c r="C22" s="172">
        <v>1.1825191249709988</v>
      </c>
      <c r="D22" s="172">
        <v>1.1624209461168733</v>
      </c>
      <c r="E22" s="172">
        <v>1.1492689796521405</v>
      </c>
      <c r="F22" s="172">
        <v>1.1066856107919061</v>
      </c>
      <c r="G22" s="172">
        <v>1.0818600611127485</v>
      </c>
      <c r="H22" s="172">
        <v>1.0174996223879262</v>
      </c>
      <c r="I22" s="172">
        <v>0.97675772571971375</v>
      </c>
      <c r="J22" s="172">
        <v>1.0042847464248004</v>
      </c>
      <c r="K22" s="172">
        <v>1.0165174638880508</v>
      </c>
      <c r="L22" s="173">
        <v>0.94551154732294007</v>
      </c>
      <c r="M22" s="172">
        <v>0.92408837362589979</v>
      </c>
      <c r="N22" s="172">
        <v>0.89970529102511265</v>
      </c>
      <c r="O22" s="172">
        <v>0.94258392986049055</v>
      </c>
      <c r="P22" s="172">
        <v>0.95184000624061471</v>
      </c>
      <c r="Q22" s="174">
        <v>0.95529021934041514</v>
      </c>
    </row>
    <row r="23" spans="1:17" x14ac:dyDescent="0.25">
      <c r="A23" s="416"/>
      <c r="B23" s="298" t="s">
        <v>95</v>
      </c>
      <c r="C23" s="108">
        <v>1.1692007436131677</v>
      </c>
      <c r="D23" s="108">
        <v>1.1406014057597365</v>
      </c>
      <c r="E23" s="108">
        <v>1.0978572671062827</v>
      </c>
      <c r="F23" s="108">
        <v>1.110668854891752</v>
      </c>
      <c r="G23" s="108">
        <v>1.1139446859541298</v>
      </c>
      <c r="H23" s="108">
        <v>1.0274553114394029</v>
      </c>
      <c r="I23" s="108">
        <v>0.99536965676270572</v>
      </c>
      <c r="J23" s="108">
        <v>0.95752973837583422</v>
      </c>
      <c r="K23" s="108">
        <v>1.0046828190875976</v>
      </c>
      <c r="L23" s="145">
        <v>1.0028762160696385</v>
      </c>
      <c r="M23" s="108">
        <v>0.93683457591680652</v>
      </c>
      <c r="N23" s="108">
        <v>0.92425344835027967</v>
      </c>
      <c r="O23" s="108">
        <v>0.90956647281431735</v>
      </c>
      <c r="P23" s="108">
        <v>0.90983134355435746</v>
      </c>
      <c r="Q23" s="109">
        <v>0.93813933367810598</v>
      </c>
    </row>
    <row r="24" spans="1:17" ht="16.5" thickBot="1" x14ac:dyDescent="0.3">
      <c r="A24" s="417"/>
      <c r="B24" s="299" t="s">
        <v>96</v>
      </c>
      <c r="C24" s="156">
        <v>1.16228067361668</v>
      </c>
      <c r="D24" s="156">
        <v>1.1494571989035354</v>
      </c>
      <c r="E24" s="156">
        <v>1.0973404339877593</v>
      </c>
      <c r="F24" s="156">
        <v>1.0755021350624703</v>
      </c>
      <c r="G24" s="156">
        <v>1.1223447738105718</v>
      </c>
      <c r="H24" s="156">
        <v>1.0624150950467035</v>
      </c>
      <c r="I24" s="156">
        <v>1.0050289607331548</v>
      </c>
      <c r="J24" s="156">
        <v>0.9807089417661583</v>
      </c>
      <c r="K24" s="156">
        <v>0.96348672523002654</v>
      </c>
      <c r="L24" s="157">
        <v>0.99825884376248308</v>
      </c>
      <c r="M24" s="156">
        <v>0.99627545764323644</v>
      </c>
      <c r="N24" s="156">
        <v>0.93613115235629973</v>
      </c>
      <c r="O24" s="156">
        <v>0.93114164213280992</v>
      </c>
      <c r="P24" s="156">
        <v>0.8864834095948807</v>
      </c>
      <c r="Q24" s="158">
        <v>0.90001815419600795</v>
      </c>
    </row>
    <row r="25" spans="1:17" ht="16.5" thickBot="1" x14ac:dyDescent="0.3">
      <c r="A25" s="418" t="s">
        <v>44</v>
      </c>
      <c r="B25" s="55" t="s">
        <v>112</v>
      </c>
      <c r="C25" s="196">
        <v>1.0953491516983205</v>
      </c>
      <c r="D25" s="110">
        <v>1.1250609550245696</v>
      </c>
      <c r="E25" s="110">
        <v>1.1107866359959295</v>
      </c>
      <c r="F25" s="110">
        <v>1.0945732422769214</v>
      </c>
      <c r="G25" s="110">
        <v>1.1006155551387569</v>
      </c>
      <c r="H25" s="110">
        <v>1.0568450561726703</v>
      </c>
      <c r="I25" s="110">
        <v>1.0382513718448616</v>
      </c>
      <c r="J25" s="110">
        <v>1.0147312591198712</v>
      </c>
      <c r="K25" s="110">
        <v>0.99218219566109278</v>
      </c>
      <c r="L25" s="146">
        <v>0.96825354466160718</v>
      </c>
      <c r="M25" s="110">
        <v>0.96797350038252028</v>
      </c>
      <c r="N25" s="110">
        <v>0.97391638406104286</v>
      </c>
      <c r="O25" s="110">
        <v>0.97495116849011743</v>
      </c>
      <c r="P25" s="110">
        <v>0.93260544249716981</v>
      </c>
      <c r="Q25" s="195">
        <v>0.89453493880407087</v>
      </c>
    </row>
    <row r="26" spans="1:17" x14ac:dyDescent="0.25">
      <c r="A26" s="419"/>
      <c r="B26" s="300" t="s">
        <v>116</v>
      </c>
      <c r="C26" s="159">
        <v>1.1373412509489558</v>
      </c>
      <c r="D26" s="159">
        <v>1.1506397094679568</v>
      </c>
      <c r="E26" s="159">
        <v>1.1128648337779765</v>
      </c>
      <c r="F26" s="159">
        <v>1.0792321927085651</v>
      </c>
      <c r="G26" s="159">
        <v>1.0853893064095752</v>
      </c>
      <c r="H26" s="159">
        <v>1.0732536241680368</v>
      </c>
      <c r="I26" s="159">
        <v>1.0408409271184005</v>
      </c>
      <c r="J26" s="159">
        <v>0.98720398553197297</v>
      </c>
      <c r="K26" s="159">
        <v>0.97520358143103192</v>
      </c>
      <c r="L26" s="160">
        <v>0.9532325758665765</v>
      </c>
      <c r="M26" s="159">
        <v>0.99041274315119676</v>
      </c>
      <c r="N26" s="159">
        <v>0.99285152031046919</v>
      </c>
      <c r="O26" s="159">
        <v>0.9413679883856978</v>
      </c>
      <c r="P26" s="159">
        <v>0.90585001235483076</v>
      </c>
      <c r="Q26" s="161">
        <v>0.87892748606464255</v>
      </c>
    </row>
    <row r="27" spans="1:17" x14ac:dyDescent="0.25">
      <c r="A27" s="419"/>
      <c r="B27" s="300" t="s">
        <v>117</v>
      </c>
      <c r="C27" s="111">
        <v>1.0967351368061078</v>
      </c>
      <c r="D27" s="111">
        <v>1.1260475815143083</v>
      </c>
      <c r="E27" s="111">
        <v>1.1147268019903944</v>
      </c>
      <c r="F27" s="111">
        <v>1.093974055850214</v>
      </c>
      <c r="G27" s="111">
        <v>1.0887684960861741</v>
      </c>
      <c r="H27" s="111">
        <v>1.0412754235546011</v>
      </c>
      <c r="I27" s="111">
        <v>1.0517642472712641</v>
      </c>
      <c r="J27" s="111">
        <v>1.0221624811487771</v>
      </c>
      <c r="K27" s="111">
        <v>0.98398787232459517</v>
      </c>
      <c r="L27" s="147">
        <v>0.97011804986790973</v>
      </c>
      <c r="M27" s="111">
        <v>0.9458114501829763</v>
      </c>
      <c r="N27" s="111">
        <v>0.98500598539076056</v>
      </c>
      <c r="O27" s="111">
        <v>0.99546724904167749</v>
      </c>
      <c r="P27" s="111">
        <v>0.91758664561521841</v>
      </c>
      <c r="Q27" s="112">
        <v>0.89638662215628095</v>
      </c>
    </row>
    <row r="28" spans="1:17" ht="16.5" thickBot="1" x14ac:dyDescent="0.3">
      <c r="A28" s="420"/>
      <c r="B28" s="300" t="s">
        <v>118</v>
      </c>
      <c r="C28" s="162">
        <v>1.0518968700757587</v>
      </c>
      <c r="D28" s="162">
        <v>1.0983975576924316</v>
      </c>
      <c r="E28" s="162">
        <v>1.104743184728129</v>
      </c>
      <c r="F28" s="162">
        <v>1.1106534236731342</v>
      </c>
      <c r="G28" s="162">
        <v>1.1278979499908952</v>
      </c>
      <c r="H28" s="162">
        <v>1.0559037998181784</v>
      </c>
      <c r="I28" s="162">
        <v>1.0220370604604099</v>
      </c>
      <c r="J28" s="162">
        <v>1.0351408178466703</v>
      </c>
      <c r="K28" s="162">
        <v>1.0176207055769784</v>
      </c>
      <c r="L28" s="163">
        <v>0.9815762982236057</v>
      </c>
      <c r="M28" s="162">
        <v>0.96760581167201076</v>
      </c>
      <c r="N28" s="162">
        <v>0.94375042162652778</v>
      </c>
      <c r="O28" s="162">
        <v>0.98794012873239867</v>
      </c>
      <c r="P28" s="162">
        <v>0.97407295288243079</v>
      </c>
      <c r="Q28" s="164">
        <v>0.9079980116966242</v>
      </c>
    </row>
    <row r="29" spans="1:17" ht="16.5" thickBot="1" x14ac:dyDescent="0.3">
      <c r="A29" s="421" t="s">
        <v>45</v>
      </c>
      <c r="B29" s="58" t="s">
        <v>113</v>
      </c>
      <c r="C29" s="113">
        <v>1.0324615545672062</v>
      </c>
      <c r="D29" s="113">
        <v>1.0708269475823116</v>
      </c>
      <c r="E29" s="113">
        <v>1.1012197074120351</v>
      </c>
      <c r="F29" s="113">
        <v>1.1307949418158603</v>
      </c>
      <c r="G29" s="113">
        <v>1.1532389459781109</v>
      </c>
      <c r="H29" s="113">
        <v>1.1158985773962047</v>
      </c>
      <c r="I29" s="113">
        <v>1.0759698086712304</v>
      </c>
      <c r="J29" s="113">
        <v>1.0379954927060806</v>
      </c>
      <c r="K29" s="113">
        <v>1.0329728115232362</v>
      </c>
      <c r="L29" s="148">
        <v>1.0351164141192593</v>
      </c>
      <c r="M29" s="113">
        <v>1.0251024632753332</v>
      </c>
      <c r="N29" s="113">
        <v>1.0035609291540724</v>
      </c>
      <c r="O29" s="113">
        <v>0.98233881358552799</v>
      </c>
      <c r="P29" s="113">
        <v>0.96218069917207094</v>
      </c>
      <c r="Q29" s="114">
        <v>0.96266404703065278</v>
      </c>
    </row>
    <row r="30" spans="1:17" x14ac:dyDescent="0.25">
      <c r="A30" s="422"/>
      <c r="B30" s="301" t="s">
        <v>119</v>
      </c>
      <c r="C30" s="165">
        <v>1.1419357754335222</v>
      </c>
      <c r="D30" s="165">
        <v>1.1993174765322137</v>
      </c>
      <c r="E30" s="165">
        <v>1.2133875584836278</v>
      </c>
      <c r="F30" s="165">
        <v>1.2136508824920147</v>
      </c>
      <c r="G30" s="165">
        <v>1.2073243484229366</v>
      </c>
      <c r="H30" s="165">
        <v>1.1408027439433328</v>
      </c>
      <c r="I30" s="165">
        <v>1.0903546879121369</v>
      </c>
      <c r="J30" s="165">
        <v>1.0610977298158439</v>
      </c>
      <c r="K30" s="165">
        <v>1.0901208057062488</v>
      </c>
      <c r="L30" s="166">
        <v>1.0837075377917937</v>
      </c>
      <c r="M30" s="165">
        <v>0.99630939137494534</v>
      </c>
      <c r="N30" s="165">
        <v>0.99275907814765685</v>
      </c>
      <c r="O30" s="165">
        <v>0.99253339394255846</v>
      </c>
      <c r="P30" s="165">
        <v>1.007832642337912</v>
      </c>
      <c r="Q30" s="167">
        <v>1.0013254236458027</v>
      </c>
    </row>
    <row r="31" spans="1:17" x14ac:dyDescent="0.25">
      <c r="A31" s="422"/>
      <c r="B31" s="301" t="s">
        <v>120</v>
      </c>
      <c r="C31" s="115">
        <v>1.0198299824934391</v>
      </c>
      <c r="D31" s="115">
        <v>1.0351138828633406</v>
      </c>
      <c r="E31" s="115">
        <v>1.094824919773691</v>
      </c>
      <c r="F31" s="115">
        <v>1.1282672873667572</v>
      </c>
      <c r="G31" s="115">
        <v>1.1575794408751519</v>
      </c>
      <c r="H31" s="115">
        <v>1.1175552207225981</v>
      </c>
      <c r="I31" s="115">
        <v>1.0749356727386494</v>
      </c>
      <c r="J31" s="115">
        <v>1.0258983757138411</v>
      </c>
      <c r="K31" s="115">
        <v>1.0075212175345682</v>
      </c>
      <c r="L31" s="149">
        <v>1.0344604929912986</v>
      </c>
      <c r="M31" s="115">
        <v>1.0510592526773606</v>
      </c>
      <c r="N31" s="115">
        <v>0.97356506725956105</v>
      </c>
      <c r="O31" s="115">
        <v>0.97385889678670035</v>
      </c>
      <c r="P31" s="115">
        <v>0.94122353028055905</v>
      </c>
      <c r="Q31" s="116">
        <v>0.97107043972318385</v>
      </c>
    </row>
    <row r="32" spans="1:17" ht="16.5" thickBot="1" x14ac:dyDescent="0.3">
      <c r="A32" s="423"/>
      <c r="B32" s="301" t="s">
        <v>121</v>
      </c>
      <c r="C32" s="168">
        <v>0.93494888841232393</v>
      </c>
      <c r="D32" s="168">
        <v>0.97760491326393584</v>
      </c>
      <c r="E32" s="168">
        <v>0.99520763680018587</v>
      </c>
      <c r="F32" s="168">
        <v>1.050354799537456</v>
      </c>
      <c r="G32" s="168">
        <v>1.0946322093184151</v>
      </c>
      <c r="H32" s="168">
        <v>1.089178462972187</v>
      </c>
      <c r="I32" s="168">
        <v>1.0625040052292274</v>
      </c>
      <c r="J32" s="168">
        <v>1.0268308010322729</v>
      </c>
      <c r="K32" s="168">
        <v>1.0008336529531283</v>
      </c>
      <c r="L32" s="169">
        <v>0.9866649449306949</v>
      </c>
      <c r="M32" s="168">
        <v>1.0281332329695145</v>
      </c>
      <c r="N32" s="168">
        <v>1.0447051026341623</v>
      </c>
      <c r="O32" s="168">
        <v>0.98054370504157196</v>
      </c>
      <c r="P32" s="168">
        <v>0.93708276772597954</v>
      </c>
      <c r="Q32" s="170">
        <v>0.91528004685428932</v>
      </c>
    </row>
    <row r="33" spans="1:17" ht="16.5" thickBot="1" x14ac:dyDescent="0.3">
      <c r="A33" s="404" t="s">
        <v>23</v>
      </c>
      <c r="B33" s="61" t="s">
        <v>103</v>
      </c>
      <c r="C33" s="97">
        <v>0.76841329077324683</v>
      </c>
      <c r="D33" s="97">
        <v>0.82434966618394911</v>
      </c>
      <c r="E33" s="97">
        <v>0.865876141700896</v>
      </c>
      <c r="F33" s="97">
        <v>0.89581589958158991</v>
      </c>
      <c r="G33" s="97">
        <v>0.93225530817224755</v>
      </c>
      <c r="H33" s="97">
        <v>0.9544206285634016</v>
      </c>
      <c r="I33" s="97">
        <v>0.98631641837069017</v>
      </c>
      <c r="J33" s="97">
        <v>0.98988217596252881</v>
      </c>
      <c r="K33" s="97">
        <v>0.97096160775689344</v>
      </c>
      <c r="L33" s="150">
        <v>0.94096977546857052</v>
      </c>
      <c r="M33" s="97">
        <v>0.94373401264859147</v>
      </c>
      <c r="N33" s="97">
        <v>0.95899984387724535</v>
      </c>
      <c r="O33" s="97">
        <v>0.95464043320614911</v>
      </c>
      <c r="P33" s="97">
        <v>0.9295313607603245</v>
      </c>
      <c r="Q33" s="98">
        <v>0.89974836289642768</v>
      </c>
    </row>
    <row r="34" spans="1:17" x14ac:dyDescent="0.25">
      <c r="A34" s="377"/>
      <c r="B34" s="302" t="s">
        <v>122</v>
      </c>
      <c r="C34" s="99">
        <v>0.88501562234452824</v>
      </c>
      <c r="D34" s="99">
        <v>0.95214438884917796</v>
      </c>
      <c r="E34" s="99">
        <v>0.99145373793835179</v>
      </c>
      <c r="F34" s="99">
        <v>1.0094844828698626</v>
      </c>
      <c r="G34" s="99">
        <v>1.073450638029384</v>
      </c>
      <c r="H34" s="99">
        <v>1.0999967847726835</v>
      </c>
      <c r="I34" s="99">
        <v>1.1200003853576923</v>
      </c>
      <c r="J34" s="99">
        <v>1.0898565662320867</v>
      </c>
      <c r="K34" s="99">
        <v>1.0380646947093128</v>
      </c>
      <c r="L34" s="151">
        <v>0.99924452915832962</v>
      </c>
      <c r="M34" s="99">
        <v>0.96048210694856806</v>
      </c>
      <c r="N34" s="99">
        <v>1.0099332120533044</v>
      </c>
      <c r="O34" s="99">
        <v>1.0281455914653279</v>
      </c>
      <c r="P34" s="99">
        <v>0.96233924047469555</v>
      </c>
      <c r="Q34" s="100">
        <v>0.93589142205668097</v>
      </c>
    </row>
    <row r="35" spans="1:17" x14ac:dyDescent="0.25">
      <c r="A35" s="377"/>
      <c r="B35" s="302" t="s">
        <v>123</v>
      </c>
      <c r="C35" s="101">
        <v>0.7496109007031756</v>
      </c>
      <c r="D35" s="101">
        <v>0.80192351055381805</v>
      </c>
      <c r="E35" s="101">
        <v>0.84200167585790286</v>
      </c>
      <c r="F35" s="101">
        <v>0.87763152364046704</v>
      </c>
      <c r="G35" s="101">
        <v>0.88997488806006231</v>
      </c>
      <c r="H35" s="101">
        <v>0.93353228519148579</v>
      </c>
      <c r="I35" s="101">
        <v>0.96444438733387516</v>
      </c>
      <c r="J35" s="101">
        <v>0.9751506579559267</v>
      </c>
      <c r="K35" s="101">
        <v>0.95758053349753225</v>
      </c>
      <c r="L35" s="152">
        <v>0.92581789590156394</v>
      </c>
      <c r="M35" s="101">
        <v>0.96140728319676017</v>
      </c>
      <c r="N35" s="101">
        <v>0.92402105882986096</v>
      </c>
      <c r="O35" s="101">
        <v>0.95370979370359599</v>
      </c>
      <c r="P35" s="101">
        <v>0.93188269281053993</v>
      </c>
      <c r="Q35" s="102">
        <v>0.87540730900340891</v>
      </c>
    </row>
    <row r="36" spans="1:17" ht="16.5" thickBot="1" x14ac:dyDescent="0.3">
      <c r="A36" s="405"/>
      <c r="B36" s="303" t="s">
        <v>124</v>
      </c>
      <c r="C36" s="103">
        <v>0.66902076560737744</v>
      </c>
      <c r="D36" s="103">
        <v>0.71751804644368256</v>
      </c>
      <c r="E36" s="103">
        <v>0.76307975736670353</v>
      </c>
      <c r="F36" s="103">
        <v>0.79969551484933177</v>
      </c>
      <c r="G36" s="103">
        <v>0.8329316750121144</v>
      </c>
      <c r="H36" s="103">
        <v>0.82955555269360048</v>
      </c>
      <c r="I36" s="103">
        <v>0.87445386790028268</v>
      </c>
      <c r="J36" s="103">
        <v>0.90443412324707151</v>
      </c>
      <c r="K36" s="103">
        <v>0.91698531502263281</v>
      </c>
      <c r="L36" s="153">
        <v>0.89758463928431875</v>
      </c>
      <c r="M36" s="103">
        <v>0.90913851876773455</v>
      </c>
      <c r="N36" s="103">
        <v>0.94267001301002318</v>
      </c>
      <c r="O36" s="103">
        <v>0.88098945149694496</v>
      </c>
      <c r="P36" s="103">
        <v>0.89378449922302272</v>
      </c>
      <c r="Q36" s="104">
        <v>0.88752466356369519</v>
      </c>
    </row>
  </sheetData>
  <mergeCells count="9">
    <mergeCell ref="C13:Q13"/>
    <mergeCell ref="A33:A36"/>
    <mergeCell ref="A15:B15"/>
    <mergeCell ref="A13:B14"/>
    <mergeCell ref="A16:A18"/>
    <mergeCell ref="A19:A20"/>
    <mergeCell ref="A21:A24"/>
    <mergeCell ref="A25:A28"/>
    <mergeCell ref="A29:A32"/>
  </mergeCells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A1C15-DCB9-4247-A180-3BBE2C6425AC}">
  <dimension ref="A1:AF44"/>
  <sheetViews>
    <sheetView showGridLines="0" zoomScale="90" zoomScaleNormal="90" workbookViewId="0"/>
  </sheetViews>
  <sheetFormatPr baseColWidth="10" defaultRowHeight="15" x14ac:dyDescent="0.25"/>
  <cols>
    <col min="1" max="1" width="36.5703125" customWidth="1"/>
    <col min="2" max="16" width="15.7109375" customWidth="1"/>
    <col min="17" max="31" width="10.7109375" customWidth="1"/>
  </cols>
  <sheetData>
    <row r="1" spans="1:32" s="1" customFormat="1" ht="15.75" x14ac:dyDescent="0.25"/>
    <row r="2" spans="1:32" s="1" customFormat="1" ht="15.75" x14ac:dyDescent="0.25"/>
    <row r="3" spans="1:32" s="1" customFormat="1" ht="15.75" x14ac:dyDescent="0.25"/>
    <row r="4" spans="1:32" s="1" customFormat="1" ht="15.75" x14ac:dyDescent="0.25"/>
    <row r="5" spans="1:32" s="1" customFormat="1" ht="15.75" x14ac:dyDescent="0.25"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</row>
    <row r="6" spans="1:32" s="1" customFormat="1" ht="15.75" x14ac:dyDescent="0.25"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pans="1:32" s="1" customFormat="1" ht="15.75" x14ac:dyDescent="0.25">
      <c r="A7" s="7" t="s">
        <v>182</v>
      </c>
      <c r="B7" s="6"/>
      <c r="C7"/>
      <c r="D7"/>
      <c r="E7"/>
      <c r="F7"/>
      <c r="G7"/>
      <c r="H7"/>
      <c r="I7"/>
      <c r="J7"/>
      <c r="K7"/>
      <c r="L7"/>
    </row>
    <row r="8" spans="1:32" s="1" customFormat="1" ht="15.75" x14ac:dyDescent="0.25">
      <c r="A8" s="9" t="s">
        <v>168</v>
      </c>
      <c r="B8" s="8"/>
      <c r="C8"/>
      <c r="D8"/>
      <c r="E8"/>
      <c r="F8"/>
      <c r="G8"/>
      <c r="H8"/>
      <c r="I8"/>
      <c r="J8"/>
      <c r="K8"/>
      <c r="L8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</row>
    <row r="9" spans="1:32" s="1" customFormat="1" ht="15.75" x14ac:dyDescent="0.25">
      <c r="A9" s="9" t="s">
        <v>158</v>
      </c>
      <c r="B9" s="8"/>
      <c r="C9"/>
      <c r="D9"/>
      <c r="E9"/>
      <c r="F9"/>
      <c r="G9"/>
      <c r="H9"/>
      <c r="I9"/>
      <c r="J9"/>
      <c r="K9"/>
      <c r="L9"/>
    </row>
    <row r="10" spans="1:32" s="1" customFormat="1" ht="15.75" x14ac:dyDescent="0.25">
      <c r="A10" s="212" t="s">
        <v>157</v>
      </c>
      <c r="B10" s="8"/>
      <c r="C10"/>
      <c r="D10"/>
      <c r="E10"/>
      <c r="F10"/>
      <c r="G10"/>
      <c r="H10"/>
      <c r="I10"/>
      <c r="J10"/>
      <c r="K10"/>
      <c r="L10"/>
    </row>
    <row r="11" spans="1:32" s="1" customFormat="1" ht="15.75" x14ac:dyDescent="0.25">
      <c r="A11" s="212" t="s">
        <v>175</v>
      </c>
      <c r="B11" s="8"/>
      <c r="C11"/>
      <c r="D11"/>
      <c r="E11"/>
      <c r="F11"/>
      <c r="G11"/>
      <c r="H11"/>
      <c r="I11"/>
      <c r="J11"/>
      <c r="K11"/>
      <c r="L11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</row>
    <row r="12" spans="1:32" s="1" customFormat="1" ht="18" x14ac:dyDescent="0.35">
      <c r="A12" s="338"/>
      <c r="B12" s="8"/>
      <c r="C12"/>
      <c r="D12"/>
      <c r="E12"/>
      <c r="F12"/>
      <c r="G12"/>
      <c r="H12"/>
      <c r="I12"/>
      <c r="J12"/>
      <c r="K12"/>
      <c r="L12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</row>
    <row r="13" spans="1:32" s="1" customFormat="1" ht="15.75" x14ac:dyDescent="0.25">
      <c r="A13" s="339" t="s">
        <v>176</v>
      </c>
      <c r="B13" s="8"/>
      <c r="C13"/>
      <c r="D13"/>
      <c r="E13"/>
      <c r="F13"/>
      <c r="G13"/>
      <c r="H13"/>
      <c r="I13"/>
      <c r="J13"/>
      <c r="K13"/>
      <c r="L13"/>
    </row>
    <row r="14" spans="1:32" s="1" customFormat="1" ht="15.75" x14ac:dyDescent="0.25">
      <c r="A14" s="212" t="s">
        <v>188</v>
      </c>
      <c r="B14" s="8"/>
      <c r="C14"/>
      <c r="D14"/>
      <c r="E14"/>
      <c r="F14"/>
      <c r="G14"/>
      <c r="H14"/>
      <c r="I14"/>
      <c r="J14"/>
      <c r="K14"/>
      <c r="L14"/>
    </row>
    <row r="15" spans="1:32" s="1" customFormat="1" ht="16.5" thickBot="1" x14ac:dyDescent="0.3">
      <c r="A15" s="212"/>
      <c r="B15" s="8"/>
      <c r="C15"/>
      <c r="D15"/>
      <c r="E15"/>
      <c r="F15"/>
      <c r="G15"/>
      <c r="H15"/>
      <c r="I15"/>
      <c r="J15"/>
      <c r="K15"/>
      <c r="L15"/>
    </row>
    <row r="16" spans="1:32" s="14" customFormat="1" ht="15" customHeight="1" thickBot="1" x14ac:dyDescent="0.25">
      <c r="A16" s="363" t="s">
        <v>127</v>
      </c>
      <c r="B16" s="367" t="s">
        <v>41</v>
      </c>
      <c r="C16" s="368"/>
      <c r="D16" s="368"/>
      <c r="E16" s="368"/>
      <c r="F16" s="368"/>
      <c r="G16" s="368"/>
      <c r="H16" s="368"/>
      <c r="I16" s="368"/>
      <c r="J16" s="368"/>
      <c r="K16" s="368"/>
      <c r="L16" s="368"/>
      <c r="M16" s="368"/>
      <c r="N16" s="368"/>
      <c r="O16" s="368"/>
      <c r="P16" s="369"/>
      <c r="Q16" s="424" t="s">
        <v>42</v>
      </c>
      <c r="R16" s="425"/>
      <c r="S16" s="425"/>
      <c r="T16" s="425"/>
      <c r="U16" s="425"/>
      <c r="V16" s="425"/>
      <c r="W16" s="425"/>
      <c r="X16" s="425"/>
      <c r="Y16" s="425"/>
      <c r="Z16" s="425"/>
      <c r="AA16" s="425"/>
      <c r="AB16" s="425"/>
      <c r="AC16" s="425"/>
      <c r="AD16" s="425"/>
      <c r="AE16" s="425"/>
      <c r="AF16" s="426"/>
    </row>
    <row r="17" spans="1:32" s="14" customFormat="1" ht="13.5" thickBot="1" x14ac:dyDescent="0.25">
      <c r="A17" s="365"/>
      <c r="B17" s="275" t="s">
        <v>28</v>
      </c>
      <c r="C17" s="275" t="s">
        <v>29</v>
      </c>
      <c r="D17" s="275" t="s">
        <v>30</v>
      </c>
      <c r="E17" s="275" t="s">
        <v>31</v>
      </c>
      <c r="F17" s="275" t="s">
        <v>32</v>
      </c>
      <c r="G17" s="275" t="s">
        <v>33</v>
      </c>
      <c r="H17" s="275" t="s">
        <v>34</v>
      </c>
      <c r="I17" s="275" t="s">
        <v>35</v>
      </c>
      <c r="J17" s="275" t="s">
        <v>36</v>
      </c>
      <c r="K17" s="275" t="s">
        <v>37</v>
      </c>
      <c r="L17" s="275" t="s">
        <v>38</v>
      </c>
      <c r="M17" s="275" t="s">
        <v>107</v>
      </c>
      <c r="N17" s="275" t="s">
        <v>114</v>
      </c>
      <c r="O17" s="276" t="s">
        <v>125</v>
      </c>
      <c r="P17" s="276" t="s">
        <v>173</v>
      </c>
      <c r="Q17" s="349" t="s">
        <v>67</v>
      </c>
      <c r="R17" s="342">
        <v>2010</v>
      </c>
      <c r="S17" s="277">
        <v>2011</v>
      </c>
      <c r="T17" s="277">
        <v>2012</v>
      </c>
      <c r="U17" s="277">
        <v>2013</v>
      </c>
      <c r="V17" s="277">
        <v>2014</v>
      </c>
      <c r="W17" s="277">
        <v>2015</v>
      </c>
      <c r="X17" s="277">
        <v>2016</v>
      </c>
      <c r="Y17" s="277">
        <v>2017</v>
      </c>
      <c r="Z17" s="277">
        <v>2018</v>
      </c>
      <c r="AA17" s="277">
        <v>2019</v>
      </c>
      <c r="AB17" s="277">
        <v>2020</v>
      </c>
      <c r="AC17" s="277">
        <v>2021</v>
      </c>
      <c r="AD17" s="277">
        <v>2022</v>
      </c>
      <c r="AE17" s="277">
        <v>2023</v>
      </c>
      <c r="AF17" s="278">
        <v>2024</v>
      </c>
    </row>
    <row r="18" spans="1:32" s="14" customFormat="1" ht="13.5" customHeight="1" thickBot="1" x14ac:dyDescent="0.25">
      <c r="A18" s="434" t="s">
        <v>6</v>
      </c>
      <c r="B18" s="435">
        <f>+SUM(B19:B44)</f>
        <v>4227768</v>
      </c>
      <c r="C18" s="435">
        <f t="shared" ref="C18:P18" si="0">+SUM(C19:C44)</f>
        <v>4380546</v>
      </c>
      <c r="D18" s="435">
        <f t="shared" si="0"/>
        <v>4449216</v>
      </c>
      <c r="E18" s="435">
        <f t="shared" si="0"/>
        <v>4560138</v>
      </c>
      <c r="F18" s="435">
        <f t="shared" si="0"/>
        <v>4728582</v>
      </c>
      <c r="G18" s="435">
        <f t="shared" si="0"/>
        <v>4627946</v>
      </c>
      <c r="H18" s="435">
        <f t="shared" si="0"/>
        <v>4581883</v>
      </c>
      <c r="I18" s="435">
        <f t="shared" si="0"/>
        <v>4516067</v>
      </c>
      <c r="J18" s="435">
        <f t="shared" si="0"/>
        <v>4489835</v>
      </c>
      <c r="K18" s="435">
        <f t="shared" si="0"/>
        <v>4427005</v>
      </c>
      <c r="L18" s="435">
        <f t="shared" si="0"/>
        <v>4316628</v>
      </c>
      <c r="M18" s="435">
        <f t="shared" si="0"/>
        <v>4329668</v>
      </c>
      <c r="N18" s="435">
        <f t="shared" si="0"/>
        <v>4340698</v>
      </c>
      <c r="O18" s="435">
        <f t="shared" si="0"/>
        <v>4221376</v>
      </c>
      <c r="P18" s="435">
        <f t="shared" si="0"/>
        <v>4125961</v>
      </c>
      <c r="Q18" s="440" t="s">
        <v>153</v>
      </c>
      <c r="R18" s="442">
        <v>4664409</v>
      </c>
      <c r="S18" s="443">
        <v>4685051</v>
      </c>
      <c r="T18" s="443">
        <v>4705844</v>
      </c>
      <c r="U18" s="443">
        <v>4726442</v>
      </c>
      <c r="V18" s="443">
        <v>4747009</v>
      </c>
      <c r="W18" s="443">
        <v>4766908</v>
      </c>
      <c r="X18" s="443">
        <v>4784435</v>
      </c>
      <c r="Y18" s="443">
        <v>4799585</v>
      </c>
      <c r="Z18" s="443">
        <v>4814200</v>
      </c>
      <c r="AA18" s="443">
        <v>4822536</v>
      </c>
      <c r="AB18" s="443">
        <v>4813994</v>
      </c>
      <c r="AC18" s="443">
        <v>4791355</v>
      </c>
      <c r="AD18" s="443">
        <v>4761834</v>
      </c>
      <c r="AE18" s="443">
        <v>4726129</v>
      </c>
      <c r="AF18" s="444">
        <v>4683584</v>
      </c>
    </row>
    <row r="19" spans="1:32" x14ac:dyDescent="0.25">
      <c r="A19" s="436" t="s">
        <v>128</v>
      </c>
      <c r="B19" s="437">
        <v>203494</v>
      </c>
      <c r="C19" s="437">
        <v>211092</v>
      </c>
      <c r="D19" s="437">
        <v>213675</v>
      </c>
      <c r="E19" s="437">
        <v>219571</v>
      </c>
      <c r="F19" s="437">
        <v>222499</v>
      </c>
      <c r="G19" s="437">
        <v>221404</v>
      </c>
      <c r="H19" s="437">
        <v>218808</v>
      </c>
      <c r="I19" s="437">
        <v>216621</v>
      </c>
      <c r="J19" s="437">
        <v>216336</v>
      </c>
      <c r="K19" s="437">
        <v>211996</v>
      </c>
      <c r="L19" s="437">
        <v>205590</v>
      </c>
      <c r="M19" s="437">
        <v>202415</v>
      </c>
      <c r="N19" s="437">
        <v>200698</v>
      </c>
      <c r="O19" s="437">
        <v>196563</v>
      </c>
      <c r="P19" s="438">
        <v>190479</v>
      </c>
      <c r="Q19" s="439"/>
      <c r="R19" s="445">
        <v>216513</v>
      </c>
      <c r="S19" s="437">
        <v>216079</v>
      </c>
      <c r="T19" s="437">
        <v>215774</v>
      </c>
      <c r="U19" s="437">
        <v>215620</v>
      </c>
      <c r="V19" s="437">
        <v>215696</v>
      </c>
      <c r="W19" s="437">
        <v>216016</v>
      </c>
      <c r="X19" s="437">
        <v>216472</v>
      </c>
      <c r="Y19" s="437">
        <v>217036</v>
      </c>
      <c r="Z19" s="437">
        <v>217854</v>
      </c>
      <c r="AA19" s="437">
        <v>218591</v>
      </c>
      <c r="AB19" s="437">
        <v>218573</v>
      </c>
      <c r="AC19" s="437">
        <v>218021</v>
      </c>
      <c r="AD19" s="437">
        <v>217396</v>
      </c>
      <c r="AE19" s="437">
        <v>216631</v>
      </c>
      <c r="AF19" s="438">
        <v>215587</v>
      </c>
    </row>
    <row r="20" spans="1:32" x14ac:dyDescent="0.25">
      <c r="A20" s="283" t="s">
        <v>129</v>
      </c>
      <c r="B20" s="208">
        <v>59893</v>
      </c>
      <c r="C20" s="208">
        <v>61048</v>
      </c>
      <c r="D20" s="208">
        <v>60737</v>
      </c>
      <c r="E20" s="208">
        <v>60876</v>
      </c>
      <c r="F20" s="208">
        <v>65902</v>
      </c>
      <c r="G20" s="208">
        <v>63762</v>
      </c>
      <c r="H20" s="208">
        <v>63268</v>
      </c>
      <c r="I20" s="208">
        <v>56828</v>
      </c>
      <c r="J20" s="208">
        <v>54875</v>
      </c>
      <c r="K20" s="208">
        <v>52579</v>
      </c>
      <c r="L20" s="208">
        <v>52158</v>
      </c>
      <c r="M20" s="208">
        <v>52036</v>
      </c>
      <c r="N20" s="208">
        <v>50734</v>
      </c>
      <c r="O20" s="208">
        <v>48604</v>
      </c>
      <c r="P20" s="284">
        <v>47200</v>
      </c>
      <c r="Q20" s="439"/>
      <c r="R20" s="446">
        <v>70203</v>
      </c>
      <c r="S20" s="208">
        <v>69861</v>
      </c>
      <c r="T20" s="208">
        <v>69405</v>
      </c>
      <c r="U20" s="208">
        <v>68822</v>
      </c>
      <c r="V20" s="208">
        <v>68095</v>
      </c>
      <c r="W20" s="208">
        <v>67197</v>
      </c>
      <c r="X20" s="208">
        <v>66129</v>
      </c>
      <c r="Y20" s="208">
        <v>64889</v>
      </c>
      <c r="Z20" s="208">
        <v>63495</v>
      </c>
      <c r="AA20" s="208">
        <v>61980</v>
      </c>
      <c r="AB20" s="208">
        <v>60390</v>
      </c>
      <c r="AC20" s="208">
        <v>58770</v>
      </c>
      <c r="AD20" s="208">
        <v>57180</v>
      </c>
      <c r="AE20" s="208">
        <v>55678</v>
      </c>
      <c r="AF20" s="284">
        <v>54302</v>
      </c>
    </row>
    <row r="21" spans="1:32" x14ac:dyDescent="0.25">
      <c r="A21" s="283" t="s">
        <v>130</v>
      </c>
      <c r="B21" s="208">
        <v>72470</v>
      </c>
      <c r="C21" s="208">
        <v>72239</v>
      </c>
      <c r="D21" s="208">
        <v>73055</v>
      </c>
      <c r="E21" s="208">
        <v>72051</v>
      </c>
      <c r="F21" s="208">
        <v>71070</v>
      </c>
      <c r="G21" s="208">
        <v>69959</v>
      </c>
      <c r="H21" s="208">
        <v>69964</v>
      </c>
      <c r="I21" s="208">
        <v>68227</v>
      </c>
      <c r="J21" s="208">
        <v>67094</v>
      </c>
      <c r="K21" s="208">
        <v>65462</v>
      </c>
      <c r="L21" s="208">
        <v>65268</v>
      </c>
      <c r="M21" s="208">
        <v>64206</v>
      </c>
      <c r="N21" s="208">
        <v>63985</v>
      </c>
      <c r="O21" s="208">
        <v>61843</v>
      </c>
      <c r="P21" s="284">
        <v>57711</v>
      </c>
      <c r="Q21" s="439"/>
      <c r="R21" s="446">
        <v>74905</v>
      </c>
      <c r="S21" s="208">
        <v>74348</v>
      </c>
      <c r="T21" s="208">
        <v>73910</v>
      </c>
      <c r="U21" s="208">
        <v>73606</v>
      </c>
      <c r="V21" s="208">
        <v>73427</v>
      </c>
      <c r="W21" s="208">
        <v>73354</v>
      </c>
      <c r="X21" s="208">
        <v>73359</v>
      </c>
      <c r="Y21" s="208">
        <v>73384</v>
      </c>
      <c r="Z21" s="208">
        <v>73367</v>
      </c>
      <c r="AA21" s="208">
        <v>73255</v>
      </c>
      <c r="AB21" s="208">
        <v>73008</v>
      </c>
      <c r="AC21" s="208">
        <v>72602</v>
      </c>
      <c r="AD21" s="208">
        <v>72029</v>
      </c>
      <c r="AE21" s="208">
        <v>71281</v>
      </c>
      <c r="AF21" s="284">
        <v>70350</v>
      </c>
    </row>
    <row r="22" spans="1:32" x14ac:dyDescent="0.25">
      <c r="A22" s="283" t="s">
        <v>131</v>
      </c>
      <c r="B22" s="208">
        <v>46227</v>
      </c>
      <c r="C22" s="208">
        <v>47075</v>
      </c>
      <c r="D22" s="208">
        <v>47851</v>
      </c>
      <c r="E22" s="208">
        <v>47388</v>
      </c>
      <c r="F22" s="208">
        <v>48024</v>
      </c>
      <c r="G22" s="208">
        <v>45074</v>
      </c>
      <c r="H22" s="208">
        <v>44267</v>
      </c>
      <c r="I22" s="208">
        <v>42845</v>
      </c>
      <c r="J22" s="208">
        <v>42169</v>
      </c>
      <c r="K22" s="208">
        <v>41624</v>
      </c>
      <c r="L22" s="208">
        <v>41722</v>
      </c>
      <c r="M22" s="208">
        <v>41836</v>
      </c>
      <c r="N22" s="208">
        <v>40376</v>
      </c>
      <c r="O22" s="208">
        <v>39166</v>
      </c>
      <c r="P22" s="284">
        <v>38733</v>
      </c>
      <c r="Q22" s="439"/>
      <c r="R22" s="446">
        <v>50792</v>
      </c>
      <c r="S22" s="208">
        <v>49952</v>
      </c>
      <c r="T22" s="208">
        <v>49240</v>
      </c>
      <c r="U22" s="208">
        <v>48707</v>
      </c>
      <c r="V22" s="208">
        <v>48386</v>
      </c>
      <c r="W22" s="208">
        <v>48261</v>
      </c>
      <c r="X22" s="208">
        <v>48275</v>
      </c>
      <c r="Y22" s="208">
        <v>48313</v>
      </c>
      <c r="Z22" s="208">
        <v>48260</v>
      </c>
      <c r="AA22" s="208">
        <v>48013</v>
      </c>
      <c r="AB22" s="208">
        <v>47529</v>
      </c>
      <c r="AC22" s="208">
        <v>46828</v>
      </c>
      <c r="AD22" s="208">
        <v>46007</v>
      </c>
      <c r="AE22" s="208">
        <v>45168</v>
      </c>
      <c r="AF22" s="284">
        <v>44382</v>
      </c>
    </row>
    <row r="23" spans="1:32" x14ac:dyDescent="0.25">
      <c r="A23" s="283" t="s">
        <v>132</v>
      </c>
      <c r="B23" s="208">
        <v>133576</v>
      </c>
      <c r="C23" s="208">
        <v>136940</v>
      </c>
      <c r="D23" s="208">
        <v>139611</v>
      </c>
      <c r="E23" s="208">
        <v>139936</v>
      </c>
      <c r="F23" s="208">
        <v>139617</v>
      </c>
      <c r="G23" s="208">
        <v>136668</v>
      </c>
      <c r="H23" s="208">
        <v>135735</v>
      </c>
      <c r="I23" s="208">
        <v>131686</v>
      </c>
      <c r="J23" s="208">
        <v>128845</v>
      </c>
      <c r="K23" s="208">
        <v>124675</v>
      </c>
      <c r="L23" s="208">
        <v>122846</v>
      </c>
      <c r="M23" s="208">
        <v>120969</v>
      </c>
      <c r="N23" s="208">
        <v>118292</v>
      </c>
      <c r="O23" s="208">
        <v>112960</v>
      </c>
      <c r="P23" s="284">
        <v>109575</v>
      </c>
      <c r="Q23" s="439"/>
      <c r="R23" s="446">
        <v>155473</v>
      </c>
      <c r="S23" s="208">
        <v>153952</v>
      </c>
      <c r="T23" s="208">
        <v>152270</v>
      </c>
      <c r="U23" s="208">
        <v>150462</v>
      </c>
      <c r="V23" s="208">
        <v>148626</v>
      </c>
      <c r="W23" s="208">
        <v>146735</v>
      </c>
      <c r="X23" s="208">
        <v>144749</v>
      </c>
      <c r="Y23" s="208">
        <v>142630</v>
      </c>
      <c r="Z23" s="208">
        <v>140388</v>
      </c>
      <c r="AA23" s="208">
        <v>138041</v>
      </c>
      <c r="AB23" s="208">
        <v>135588</v>
      </c>
      <c r="AC23" s="208">
        <v>133036</v>
      </c>
      <c r="AD23" s="208">
        <v>130409</v>
      </c>
      <c r="AE23" s="208">
        <v>127831</v>
      </c>
      <c r="AF23" s="284">
        <v>125269</v>
      </c>
    </row>
    <row r="24" spans="1:32" x14ac:dyDescent="0.25">
      <c r="A24" s="283" t="s">
        <v>133</v>
      </c>
      <c r="B24" s="208">
        <v>124479</v>
      </c>
      <c r="C24" s="208">
        <v>127748</v>
      </c>
      <c r="D24" s="208">
        <v>130296</v>
      </c>
      <c r="E24" s="208">
        <v>130962</v>
      </c>
      <c r="F24" s="208">
        <v>133094</v>
      </c>
      <c r="G24" s="208">
        <v>140064</v>
      </c>
      <c r="H24" s="208">
        <v>129229</v>
      </c>
      <c r="I24" s="208">
        <v>128532</v>
      </c>
      <c r="J24" s="208">
        <v>126170</v>
      </c>
      <c r="K24" s="208">
        <v>123804</v>
      </c>
      <c r="L24" s="208">
        <v>122285</v>
      </c>
      <c r="M24" s="208">
        <v>120974</v>
      </c>
      <c r="N24" s="208">
        <v>119906</v>
      </c>
      <c r="O24" s="208">
        <v>116388</v>
      </c>
      <c r="P24" s="284">
        <v>112131</v>
      </c>
      <c r="Q24" s="439"/>
      <c r="R24" s="446">
        <v>138587</v>
      </c>
      <c r="S24" s="208">
        <v>138240</v>
      </c>
      <c r="T24" s="208">
        <v>137974</v>
      </c>
      <c r="U24" s="208">
        <v>137789</v>
      </c>
      <c r="V24" s="208">
        <v>137646</v>
      </c>
      <c r="W24" s="208">
        <v>137513</v>
      </c>
      <c r="X24" s="208">
        <v>137312</v>
      </c>
      <c r="Y24" s="208">
        <v>136916</v>
      </c>
      <c r="Z24" s="208">
        <v>136264</v>
      </c>
      <c r="AA24" s="208">
        <v>135330</v>
      </c>
      <c r="AB24" s="208">
        <v>134128</v>
      </c>
      <c r="AC24" s="208">
        <v>132683</v>
      </c>
      <c r="AD24" s="208">
        <v>131042</v>
      </c>
      <c r="AE24" s="208">
        <v>129224</v>
      </c>
      <c r="AF24" s="284">
        <v>127226</v>
      </c>
    </row>
    <row r="25" spans="1:32" x14ac:dyDescent="0.25">
      <c r="A25" s="283" t="s">
        <v>134</v>
      </c>
      <c r="B25" s="208">
        <v>176283</v>
      </c>
      <c r="C25" s="208">
        <v>181033</v>
      </c>
      <c r="D25" s="208">
        <v>183624</v>
      </c>
      <c r="E25" s="208">
        <v>187782</v>
      </c>
      <c r="F25" s="208">
        <v>192439</v>
      </c>
      <c r="G25" s="208">
        <v>185640</v>
      </c>
      <c r="H25" s="208">
        <v>184772</v>
      </c>
      <c r="I25" s="208">
        <v>183460</v>
      </c>
      <c r="J25" s="208">
        <v>181210</v>
      </c>
      <c r="K25" s="208">
        <v>178451</v>
      </c>
      <c r="L25" s="208">
        <v>176069</v>
      </c>
      <c r="M25" s="208">
        <v>176829</v>
      </c>
      <c r="N25" s="208">
        <v>175710</v>
      </c>
      <c r="O25" s="208">
        <v>172517</v>
      </c>
      <c r="P25" s="284">
        <v>167609</v>
      </c>
      <c r="Q25" s="439"/>
      <c r="R25" s="446">
        <v>192339</v>
      </c>
      <c r="S25" s="208">
        <v>191892</v>
      </c>
      <c r="T25" s="208">
        <v>191509</v>
      </c>
      <c r="U25" s="208">
        <v>191235</v>
      </c>
      <c r="V25" s="208">
        <v>191089</v>
      </c>
      <c r="W25" s="208">
        <v>191104</v>
      </c>
      <c r="X25" s="208">
        <v>191287</v>
      </c>
      <c r="Y25" s="208">
        <v>191549</v>
      </c>
      <c r="Z25" s="208">
        <v>191766</v>
      </c>
      <c r="AA25" s="208">
        <v>191817</v>
      </c>
      <c r="AB25" s="208">
        <v>191606</v>
      </c>
      <c r="AC25" s="208">
        <v>191160</v>
      </c>
      <c r="AD25" s="208">
        <v>190580</v>
      </c>
      <c r="AE25" s="208">
        <v>189943</v>
      </c>
      <c r="AF25" s="284">
        <v>189175</v>
      </c>
    </row>
    <row r="26" spans="1:32" x14ac:dyDescent="0.25">
      <c r="A26" s="283" t="s">
        <v>135</v>
      </c>
      <c r="B26" s="208">
        <v>179755</v>
      </c>
      <c r="C26" s="208">
        <v>201416</v>
      </c>
      <c r="D26" s="208">
        <v>198374</v>
      </c>
      <c r="E26" s="208">
        <v>199339</v>
      </c>
      <c r="F26" s="208">
        <v>212681</v>
      </c>
      <c r="G26" s="208">
        <v>201457</v>
      </c>
      <c r="H26" s="208">
        <v>200376</v>
      </c>
      <c r="I26" s="208">
        <v>182159</v>
      </c>
      <c r="J26" s="208">
        <v>178286</v>
      </c>
      <c r="K26" s="208">
        <v>178232</v>
      </c>
      <c r="L26" s="208">
        <v>171254</v>
      </c>
      <c r="M26" s="208">
        <v>174124</v>
      </c>
      <c r="N26" s="208">
        <v>172808</v>
      </c>
      <c r="O26" s="208">
        <v>163567</v>
      </c>
      <c r="P26" s="284">
        <v>158236</v>
      </c>
      <c r="Q26" s="439"/>
      <c r="R26" s="446">
        <v>192904</v>
      </c>
      <c r="S26" s="208">
        <v>192651</v>
      </c>
      <c r="T26" s="208">
        <v>192370</v>
      </c>
      <c r="U26" s="208">
        <v>192105</v>
      </c>
      <c r="V26" s="208">
        <v>191858</v>
      </c>
      <c r="W26" s="208">
        <v>191625</v>
      </c>
      <c r="X26" s="208">
        <v>191333</v>
      </c>
      <c r="Y26" s="208">
        <v>190857</v>
      </c>
      <c r="Z26" s="208">
        <v>190093</v>
      </c>
      <c r="AA26" s="208">
        <v>188949</v>
      </c>
      <c r="AB26" s="208">
        <v>187416</v>
      </c>
      <c r="AC26" s="208">
        <v>185561</v>
      </c>
      <c r="AD26" s="208">
        <v>183549</v>
      </c>
      <c r="AE26" s="208">
        <v>181523</v>
      </c>
      <c r="AF26" s="284">
        <v>179537</v>
      </c>
    </row>
    <row r="27" spans="1:32" x14ac:dyDescent="0.25">
      <c r="A27" s="283" t="s">
        <v>136</v>
      </c>
      <c r="B27" s="208">
        <v>7152</v>
      </c>
      <c r="C27" s="208">
        <v>7390</v>
      </c>
      <c r="D27" s="208">
        <v>7516</v>
      </c>
      <c r="E27" s="208">
        <v>7564</v>
      </c>
      <c r="F27" s="208">
        <v>7729</v>
      </c>
      <c r="G27" s="208">
        <v>7549</v>
      </c>
      <c r="H27" s="208">
        <v>7533</v>
      </c>
      <c r="I27" s="208">
        <v>7610</v>
      </c>
      <c r="J27" s="208">
        <v>7781</v>
      </c>
      <c r="K27" s="208">
        <v>7463</v>
      </c>
      <c r="L27" s="208">
        <v>7223</v>
      </c>
      <c r="M27" s="208">
        <v>6841</v>
      </c>
      <c r="N27" s="208">
        <v>7097</v>
      </c>
      <c r="O27" s="208">
        <v>7343</v>
      </c>
      <c r="P27" s="284">
        <v>7360</v>
      </c>
      <c r="Q27" s="439"/>
      <c r="R27" s="446">
        <v>7083</v>
      </c>
      <c r="S27" s="208">
        <v>7172</v>
      </c>
      <c r="T27" s="208">
        <v>7197</v>
      </c>
      <c r="U27" s="208">
        <v>7198</v>
      </c>
      <c r="V27" s="208">
        <v>7203</v>
      </c>
      <c r="W27" s="208">
        <v>7208</v>
      </c>
      <c r="X27" s="208">
        <v>7211</v>
      </c>
      <c r="Y27" s="208">
        <v>7199</v>
      </c>
      <c r="Z27" s="208">
        <v>7180</v>
      </c>
      <c r="AA27" s="208">
        <v>7137</v>
      </c>
      <c r="AB27" s="208">
        <v>7107</v>
      </c>
      <c r="AC27" s="208">
        <v>7098</v>
      </c>
      <c r="AD27" s="208">
        <v>7099</v>
      </c>
      <c r="AE27" s="208">
        <v>7103</v>
      </c>
      <c r="AF27" s="284">
        <v>7083</v>
      </c>
    </row>
    <row r="28" spans="1:32" x14ac:dyDescent="0.25">
      <c r="A28" s="283" t="s">
        <v>137</v>
      </c>
      <c r="B28" s="208">
        <v>1004833</v>
      </c>
      <c r="C28" s="208">
        <v>1039332</v>
      </c>
      <c r="D28" s="208">
        <v>1057273</v>
      </c>
      <c r="E28" s="208">
        <v>1111292</v>
      </c>
      <c r="F28" s="208">
        <v>1176745</v>
      </c>
      <c r="G28" s="208">
        <v>1108845</v>
      </c>
      <c r="H28" s="208">
        <v>1107728</v>
      </c>
      <c r="I28" s="208">
        <v>1103812</v>
      </c>
      <c r="J28" s="208">
        <v>1098311</v>
      </c>
      <c r="K28" s="208">
        <v>1092352</v>
      </c>
      <c r="L28" s="208">
        <v>1057180</v>
      </c>
      <c r="M28" s="208">
        <v>1076372</v>
      </c>
      <c r="N28" s="208">
        <v>1099330</v>
      </c>
      <c r="O28" s="208">
        <v>1070551</v>
      </c>
      <c r="P28" s="284">
        <v>1044204</v>
      </c>
      <c r="Q28" s="439"/>
      <c r="R28" s="446">
        <v>1160162</v>
      </c>
      <c r="S28" s="208">
        <v>1173073</v>
      </c>
      <c r="T28" s="208">
        <v>1185527</v>
      </c>
      <c r="U28" s="208">
        <v>1197537</v>
      </c>
      <c r="V28" s="208">
        <v>1209334</v>
      </c>
      <c r="W28" s="208">
        <v>1220863</v>
      </c>
      <c r="X28" s="208">
        <v>1231746</v>
      </c>
      <c r="Y28" s="208">
        <v>1242410</v>
      </c>
      <c r="Z28" s="208">
        <v>1253873</v>
      </c>
      <c r="AA28" s="208">
        <v>1263779</v>
      </c>
      <c r="AB28" s="208">
        <v>1267589</v>
      </c>
      <c r="AC28" s="208">
        <v>1266431</v>
      </c>
      <c r="AD28" s="208">
        <v>1263340</v>
      </c>
      <c r="AE28" s="208">
        <v>1258420</v>
      </c>
      <c r="AF28" s="284">
        <v>1251352</v>
      </c>
    </row>
    <row r="29" spans="1:32" x14ac:dyDescent="0.25">
      <c r="A29" s="283" t="s">
        <v>138</v>
      </c>
      <c r="B29" s="208">
        <v>121036</v>
      </c>
      <c r="C29" s="208">
        <v>124455</v>
      </c>
      <c r="D29" s="208">
        <v>129957</v>
      </c>
      <c r="E29" s="208">
        <v>130878</v>
      </c>
      <c r="F29" s="208">
        <v>138293</v>
      </c>
      <c r="G29" s="208">
        <v>130278</v>
      </c>
      <c r="H29" s="208">
        <v>129777</v>
      </c>
      <c r="I29" s="208">
        <v>126095</v>
      </c>
      <c r="J29" s="208">
        <v>127352</v>
      </c>
      <c r="K29" s="208">
        <v>124779</v>
      </c>
      <c r="L29" s="208">
        <v>124308</v>
      </c>
      <c r="M29" s="208">
        <v>122953</v>
      </c>
      <c r="N29" s="208">
        <v>121679</v>
      </c>
      <c r="O29" s="208">
        <v>120233</v>
      </c>
      <c r="P29" s="284">
        <v>116097</v>
      </c>
      <c r="Q29" s="439"/>
      <c r="R29" s="446">
        <v>136477</v>
      </c>
      <c r="S29" s="208">
        <v>136463</v>
      </c>
      <c r="T29" s="208">
        <v>136404</v>
      </c>
      <c r="U29" s="208">
        <v>136320</v>
      </c>
      <c r="V29" s="208">
        <v>136148</v>
      </c>
      <c r="W29" s="208">
        <v>135895</v>
      </c>
      <c r="X29" s="208">
        <v>135543</v>
      </c>
      <c r="Y29" s="208">
        <v>135064</v>
      </c>
      <c r="Z29" s="208">
        <v>134434</v>
      </c>
      <c r="AA29" s="208">
        <v>133601</v>
      </c>
      <c r="AB29" s="208">
        <v>132485</v>
      </c>
      <c r="AC29" s="208">
        <v>131115</v>
      </c>
      <c r="AD29" s="208">
        <v>129587</v>
      </c>
      <c r="AE29" s="208">
        <v>127913</v>
      </c>
      <c r="AF29" s="284">
        <v>126072</v>
      </c>
    </row>
    <row r="30" spans="1:32" x14ac:dyDescent="0.25">
      <c r="A30" s="283" t="s">
        <v>139</v>
      </c>
      <c r="B30" s="208">
        <v>135251</v>
      </c>
      <c r="C30" s="208">
        <v>137570</v>
      </c>
      <c r="D30" s="208">
        <v>139384</v>
      </c>
      <c r="E30" s="208">
        <v>139150</v>
      </c>
      <c r="F30" s="208">
        <v>140474</v>
      </c>
      <c r="G30" s="208">
        <v>135817</v>
      </c>
      <c r="H30" s="208">
        <v>133263</v>
      </c>
      <c r="I30" s="208">
        <v>130638</v>
      </c>
      <c r="J30" s="208">
        <v>128301</v>
      </c>
      <c r="K30" s="208">
        <v>124575</v>
      </c>
      <c r="L30" s="208">
        <v>121381</v>
      </c>
      <c r="M30" s="208">
        <v>119947</v>
      </c>
      <c r="N30" s="208">
        <v>118033</v>
      </c>
      <c r="O30" s="208">
        <v>116175</v>
      </c>
      <c r="P30" s="284">
        <v>113525</v>
      </c>
      <c r="Q30" s="439"/>
      <c r="R30" s="446">
        <v>151627</v>
      </c>
      <c r="S30" s="208">
        <v>150243</v>
      </c>
      <c r="T30" s="208">
        <v>148830</v>
      </c>
      <c r="U30" s="208">
        <v>147336</v>
      </c>
      <c r="V30" s="208">
        <v>145802</v>
      </c>
      <c r="W30" s="208">
        <v>144315</v>
      </c>
      <c r="X30" s="208">
        <v>142866</v>
      </c>
      <c r="Y30" s="208">
        <v>141407</v>
      </c>
      <c r="Z30" s="208">
        <v>139994</v>
      </c>
      <c r="AA30" s="208">
        <v>138582</v>
      </c>
      <c r="AB30" s="208">
        <v>137094</v>
      </c>
      <c r="AC30" s="208">
        <v>135559</v>
      </c>
      <c r="AD30" s="208">
        <v>134049</v>
      </c>
      <c r="AE30" s="208">
        <v>132548</v>
      </c>
      <c r="AF30" s="284">
        <v>130957</v>
      </c>
    </row>
    <row r="31" spans="1:32" x14ac:dyDescent="0.25">
      <c r="A31" s="283" t="s">
        <v>140</v>
      </c>
      <c r="B31" s="208">
        <v>233415</v>
      </c>
      <c r="C31" s="208">
        <v>239351</v>
      </c>
      <c r="D31" s="208">
        <v>242655</v>
      </c>
      <c r="E31" s="208">
        <v>242737</v>
      </c>
      <c r="F31" s="208">
        <v>254598</v>
      </c>
      <c r="G31" s="208">
        <v>241440</v>
      </c>
      <c r="H31" s="208">
        <v>242588</v>
      </c>
      <c r="I31" s="208">
        <v>240332</v>
      </c>
      <c r="J31" s="208">
        <v>236389</v>
      </c>
      <c r="K31" s="208">
        <v>231888</v>
      </c>
      <c r="L31" s="208">
        <v>228550</v>
      </c>
      <c r="M31" s="208">
        <v>233604</v>
      </c>
      <c r="N31" s="208">
        <v>234968</v>
      </c>
      <c r="O31" s="208">
        <v>227050</v>
      </c>
      <c r="P31" s="284">
        <v>222099</v>
      </c>
      <c r="Q31" s="439"/>
      <c r="R31" s="446">
        <v>254122</v>
      </c>
      <c r="S31" s="208">
        <v>255336</v>
      </c>
      <c r="T31" s="208">
        <v>256629</v>
      </c>
      <c r="U31" s="208">
        <v>258002</v>
      </c>
      <c r="V31" s="208">
        <v>259481</v>
      </c>
      <c r="W31" s="208">
        <v>261040</v>
      </c>
      <c r="X31" s="208">
        <v>262606</v>
      </c>
      <c r="Y31" s="208">
        <v>264249</v>
      </c>
      <c r="Z31" s="208">
        <v>266163</v>
      </c>
      <c r="AA31" s="208">
        <v>267860</v>
      </c>
      <c r="AB31" s="208">
        <v>268422</v>
      </c>
      <c r="AC31" s="208">
        <v>268100</v>
      </c>
      <c r="AD31" s="208">
        <v>267549</v>
      </c>
      <c r="AE31" s="208">
        <v>266780</v>
      </c>
      <c r="AF31" s="284">
        <v>265665</v>
      </c>
    </row>
    <row r="32" spans="1:32" x14ac:dyDescent="0.25">
      <c r="A32" s="283" t="s">
        <v>141</v>
      </c>
      <c r="B32" s="208">
        <v>404103</v>
      </c>
      <c r="C32" s="208">
        <v>421085</v>
      </c>
      <c r="D32" s="208">
        <v>418778</v>
      </c>
      <c r="E32" s="208">
        <v>421569</v>
      </c>
      <c r="F32" s="208">
        <v>430800</v>
      </c>
      <c r="G32" s="208">
        <v>434865</v>
      </c>
      <c r="H32" s="208">
        <v>423349</v>
      </c>
      <c r="I32" s="208">
        <v>412926</v>
      </c>
      <c r="J32" s="208">
        <v>413923</v>
      </c>
      <c r="K32" s="208">
        <v>403199</v>
      </c>
      <c r="L32" s="208">
        <v>398621</v>
      </c>
      <c r="M32" s="208">
        <v>403342</v>
      </c>
      <c r="N32" s="208">
        <v>407158</v>
      </c>
      <c r="O32" s="208">
        <v>398973</v>
      </c>
      <c r="P32" s="284">
        <v>395093</v>
      </c>
      <c r="Q32" s="439"/>
      <c r="R32" s="446">
        <v>461303</v>
      </c>
      <c r="S32" s="208">
        <v>460508</v>
      </c>
      <c r="T32" s="208">
        <v>460065</v>
      </c>
      <c r="U32" s="208">
        <v>459743</v>
      </c>
      <c r="V32" s="208">
        <v>459565</v>
      </c>
      <c r="W32" s="208">
        <v>459293</v>
      </c>
      <c r="X32" s="208">
        <v>458803</v>
      </c>
      <c r="Y32" s="208">
        <v>458443</v>
      </c>
      <c r="Z32" s="208">
        <v>458556</v>
      </c>
      <c r="AA32" s="208">
        <v>458405</v>
      </c>
      <c r="AB32" s="208">
        <v>456477</v>
      </c>
      <c r="AC32" s="208">
        <v>453233</v>
      </c>
      <c r="AD32" s="208">
        <v>449774</v>
      </c>
      <c r="AE32" s="208">
        <v>446137</v>
      </c>
      <c r="AF32" s="284">
        <v>442140</v>
      </c>
    </row>
    <row r="33" spans="1:32" x14ac:dyDescent="0.25">
      <c r="A33" s="283" t="s">
        <v>142</v>
      </c>
      <c r="B33" s="208">
        <v>58659</v>
      </c>
      <c r="C33" s="208">
        <v>61629</v>
      </c>
      <c r="D33" s="208">
        <v>63111</v>
      </c>
      <c r="E33" s="208">
        <v>63835</v>
      </c>
      <c r="F33" s="208">
        <v>63404</v>
      </c>
      <c r="G33" s="208">
        <v>63876</v>
      </c>
      <c r="H33" s="208">
        <v>64852</v>
      </c>
      <c r="I33" s="208">
        <v>64625</v>
      </c>
      <c r="J33" s="208">
        <v>66039</v>
      </c>
      <c r="K33" s="208">
        <v>65154</v>
      </c>
      <c r="L33" s="208">
        <v>65713</v>
      </c>
      <c r="M33" s="208">
        <v>65259</v>
      </c>
      <c r="N33" s="208">
        <v>66705</v>
      </c>
      <c r="O33" s="208">
        <v>66003</v>
      </c>
      <c r="P33" s="284">
        <v>64909</v>
      </c>
      <c r="Q33" s="439"/>
      <c r="R33" s="446">
        <v>64509</v>
      </c>
      <c r="S33" s="208">
        <v>65305</v>
      </c>
      <c r="T33" s="208">
        <v>66090</v>
      </c>
      <c r="U33" s="208">
        <v>66849</v>
      </c>
      <c r="V33" s="208">
        <v>67545</v>
      </c>
      <c r="W33" s="208">
        <v>68179</v>
      </c>
      <c r="X33" s="208">
        <v>68753</v>
      </c>
      <c r="Y33" s="208">
        <v>69260</v>
      </c>
      <c r="Z33" s="208">
        <v>69721</v>
      </c>
      <c r="AA33" s="208">
        <v>70111</v>
      </c>
      <c r="AB33" s="208">
        <v>70390</v>
      </c>
      <c r="AC33" s="208">
        <v>70540</v>
      </c>
      <c r="AD33" s="208">
        <v>70567</v>
      </c>
      <c r="AE33" s="208">
        <v>70470</v>
      </c>
      <c r="AF33" s="284">
        <v>70254</v>
      </c>
    </row>
    <row r="34" spans="1:32" x14ac:dyDescent="0.25">
      <c r="A34" s="283" t="s">
        <v>143</v>
      </c>
      <c r="B34" s="208">
        <v>42138</v>
      </c>
      <c r="C34" s="208">
        <v>43021</v>
      </c>
      <c r="D34" s="208">
        <v>44464</v>
      </c>
      <c r="E34" s="208">
        <v>46170</v>
      </c>
      <c r="F34" s="208">
        <v>48222</v>
      </c>
      <c r="G34" s="208">
        <v>49332</v>
      </c>
      <c r="H34" s="208">
        <v>44245</v>
      </c>
      <c r="I34" s="208">
        <v>43325</v>
      </c>
      <c r="J34" s="208">
        <v>43900</v>
      </c>
      <c r="K34" s="208">
        <v>43567</v>
      </c>
      <c r="L34" s="208">
        <v>42765</v>
      </c>
      <c r="M34" s="208">
        <v>43174</v>
      </c>
      <c r="N34" s="208">
        <v>41546</v>
      </c>
      <c r="O34" s="208">
        <v>41169</v>
      </c>
      <c r="P34" s="284">
        <v>41308</v>
      </c>
      <c r="Q34" s="439"/>
      <c r="R34" s="446">
        <v>40802</v>
      </c>
      <c r="S34" s="208">
        <v>41118</v>
      </c>
      <c r="T34" s="208">
        <v>41444</v>
      </c>
      <c r="U34" s="208">
        <v>41795</v>
      </c>
      <c r="V34" s="208">
        <v>42161</v>
      </c>
      <c r="W34" s="208">
        <v>42548</v>
      </c>
      <c r="X34" s="208">
        <v>42947</v>
      </c>
      <c r="Y34" s="208">
        <v>43338</v>
      </c>
      <c r="Z34" s="208">
        <v>43710</v>
      </c>
      <c r="AA34" s="208">
        <v>44032</v>
      </c>
      <c r="AB34" s="208">
        <v>44279</v>
      </c>
      <c r="AC34" s="208">
        <v>44446</v>
      </c>
      <c r="AD34" s="208">
        <v>44525</v>
      </c>
      <c r="AE34" s="208">
        <v>44510</v>
      </c>
      <c r="AF34" s="284">
        <v>44388</v>
      </c>
    </row>
    <row r="35" spans="1:32" x14ac:dyDescent="0.25">
      <c r="A35" s="283" t="s">
        <v>144</v>
      </c>
      <c r="B35" s="208">
        <v>48906</v>
      </c>
      <c r="C35" s="208">
        <v>51899</v>
      </c>
      <c r="D35" s="208">
        <v>53890</v>
      </c>
      <c r="E35" s="208">
        <v>56746</v>
      </c>
      <c r="F35" s="208">
        <v>57536</v>
      </c>
      <c r="G35" s="208">
        <v>58400</v>
      </c>
      <c r="H35" s="208">
        <v>56889</v>
      </c>
      <c r="I35" s="208">
        <v>55814</v>
      </c>
      <c r="J35" s="208">
        <v>57126</v>
      </c>
      <c r="K35" s="208">
        <v>56722</v>
      </c>
      <c r="L35" s="208">
        <v>56216</v>
      </c>
      <c r="M35" s="208">
        <v>56734</v>
      </c>
      <c r="N35" s="208">
        <v>59040</v>
      </c>
      <c r="O35" s="208">
        <v>59809</v>
      </c>
      <c r="P35" s="284">
        <v>57998</v>
      </c>
      <c r="Q35" s="439"/>
      <c r="R35" s="446">
        <v>50038</v>
      </c>
      <c r="S35" s="208">
        <v>51352</v>
      </c>
      <c r="T35" s="208">
        <v>52645</v>
      </c>
      <c r="U35" s="208">
        <v>53927</v>
      </c>
      <c r="V35" s="208">
        <v>55180</v>
      </c>
      <c r="W35" s="208">
        <v>56401</v>
      </c>
      <c r="X35" s="208">
        <v>57578</v>
      </c>
      <c r="Y35" s="208">
        <v>58657</v>
      </c>
      <c r="Z35" s="208">
        <v>59598</v>
      </c>
      <c r="AA35" s="208">
        <v>60366</v>
      </c>
      <c r="AB35" s="208">
        <v>60985</v>
      </c>
      <c r="AC35" s="208">
        <v>61460</v>
      </c>
      <c r="AD35" s="208">
        <v>61776</v>
      </c>
      <c r="AE35" s="208">
        <v>61944</v>
      </c>
      <c r="AF35" s="284">
        <v>61964</v>
      </c>
    </row>
    <row r="36" spans="1:32" x14ac:dyDescent="0.25">
      <c r="A36" s="283" t="s">
        <v>145</v>
      </c>
      <c r="B36" s="208">
        <v>34398</v>
      </c>
      <c r="C36" s="208">
        <v>36360</v>
      </c>
      <c r="D36" s="208">
        <v>39261</v>
      </c>
      <c r="E36" s="208">
        <v>40318</v>
      </c>
      <c r="F36" s="208">
        <v>37732</v>
      </c>
      <c r="G36" s="208">
        <v>38756</v>
      </c>
      <c r="H36" s="208">
        <v>37804</v>
      </c>
      <c r="I36" s="208">
        <v>37053</v>
      </c>
      <c r="J36" s="208">
        <v>36878</v>
      </c>
      <c r="K36" s="208">
        <v>36129</v>
      </c>
      <c r="L36" s="208">
        <v>35459</v>
      </c>
      <c r="M36" s="208">
        <v>35331</v>
      </c>
      <c r="N36" s="208">
        <v>36023</v>
      </c>
      <c r="O36" s="208">
        <v>35682</v>
      </c>
      <c r="P36" s="284">
        <v>35240</v>
      </c>
      <c r="Q36" s="439"/>
      <c r="R36" s="446">
        <v>30361</v>
      </c>
      <c r="S36" s="208">
        <v>31026</v>
      </c>
      <c r="T36" s="208">
        <v>31706</v>
      </c>
      <c r="U36" s="208">
        <v>32407</v>
      </c>
      <c r="V36" s="208">
        <v>33135</v>
      </c>
      <c r="W36" s="208">
        <v>33871</v>
      </c>
      <c r="X36" s="208">
        <v>34609</v>
      </c>
      <c r="Y36" s="208">
        <v>35307</v>
      </c>
      <c r="Z36" s="208">
        <v>35927</v>
      </c>
      <c r="AA36" s="208">
        <v>36459</v>
      </c>
      <c r="AB36" s="208">
        <v>36934</v>
      </c>
      <c r="AC36" s="208">
        <v>37323</v>
      </c>
      <c r="AD36" s="208">
        <v>37593</v>
      </c>
      <c r="AE36" s="208">
        <v>37747</v>
      </c>
      <c r="AF36" s="284">
        <v>37783</v>
      </c>
    </row>
    <row r="37" spans="1:32" x14ac:dyDescent="0.25">
      <c r="A37" s="283" t="s">
        <v>146</v>
      </c>
      <c r="B37" s="208">
        <v>705755</v>
      </c>
      <c r="C37" s="208">
        <v>717173</v>
      </c>
      <c r="D37" s="208">
        <v>732630</v>
      </c>
      <c r="E37" s="208">
        <v>757987</v>
      </c>
      <c r="F37" s="208">
        <v>784271</v>
      </c>
      <c r="G37" s="208">
        <v>794521</v>
      </c>
      <c r="H37" s="208">
        <v>792254</v>
      </c>
      <c r="I37" s="208">
        <v>779190</v>
      </c>
      <c r="J37" s="208">
        <v>781347</v>
      </c>
      <c r="K37" s="208">
        <v>773417</v>
      </c>
      <c r="L37" s="208">
        <v>746935</v>
      </c>
      <c r="M37" s="208">
        <v>735254</v>
      </c>
      <c r="N37" s="208">
        <v>727923</v>
      </c>
      <c r="O37" s="208">
        <v>696081</v>
      </c>
      <c r="P37" s="284">
        <v>684813</v>
      </c>
      <c r="Q37" s="439"/>
      <c r="R37" s="446">
        <v>730993</v>
      </c>
      <c r="S37" s="208">
        <v>737113</v>
      </c>
      <c r="T37" s="208">
        <v>743086</v>
      </c>
      <c r="U37" s="208">
        <v>748763</v>
      </c>
      <c r="V37" s="208">
        <v>754149</v>
      </c>
      <c r="W37" s="208">
        <v>759006</v>
      </c>
      <c r="X37" s="208">
        <v>762796</v>
      </c>
      <c r="Y37" s="208">
        <v>765597</v>
      </c>
      <c r="Z37" s="208">
        <v>768209</v>
      </c>
      <c r="AA37" s="208">
        <v>769575</v>
      </c>
      <c r="AB37" s="208">
        <v>767148</v>
      </c>
      <c r="AC37" s="208">
        <v>761614</v>
      </c>
      <c r="AD37" s="208">
        <v>754629</v>
      </c>
      <c r="AE37" s="208">
        <v>745990</v>
      </c>
      <c r="AF37" s="284">
        <v>735310</v>
      </c>
    </row>
    <row r="38" spans="1:32" x14ac:dyDescent="0.25">
      <c r="A38" s="283" t="s">
        <v>147</v>
      </c>
      <c r="B38" s="208">
        <v>85632</v>
      </c>
      <c r="C38" s="208">
        <v>89603</v>
      </c>
      <c r="D38" s="208">
        <v>93654</v>
      </c>
      <c r="E38" s="208">
        <v>98866</v>
      </c>
      <c r="F38" s="208">
        <v>106267</v>
      </c>
      <c r="G38" s="208">
        <v>103639</v>
      </c>
      <c r="H38" s="208">
        <v>105391</v>
      </c>
      <c r="I38" s="208">
        <v>105976</v>
      </c>
      <c r="J38" s="208">
        <v>103196</v>
      </c>
      <c r="K38" s="208">
        <v>104233</v>
      </c>
      <c r="L38" s="208">
        <v>103145</v>
      </c>
      <c r="M38" s="208">
        <v>106481</v>
      </c>
      <c r="N38" s="208">
        <v>107558</v>
      </c>
      <c r="O38" s="208">
        <v>107064</v>
      </c>
      <c r="P38" s="284">
        <v>103855</v>
      </c>
      <c r="Q38" s="439"/>
      <c r="R38" s="446">
        <v>96465</v>
      </c>
      <c r="S38" s="208">
        <v>98391</v>
      </c>
      <c r="T38" s="208">
        <v>100142</v>
      </c>
      <c r="U38" s="208">
        <v>101850</v>
      </c>
      <c r="V38" s="208">
        <v>103647</v>
      </c>
      <c r="W38" s="208">
        <v>105491</v>
      </c>
      <c r="X38" s="208">
        <v>107316</v>
      </c>
      <c r="Y38" s="208">
        <v>108997</v>
      </c>
      <c r="Z38" s="208">
        <v>110340</v>
      </c>
      <c r="AA38" s="208">
        <v>111300</v>
      </c>
      <c r="AB38" s="208">
        <v>111970</v>
      </c>
      <c r="AC38" s="208">
        <v>112252</v>
      </c>
      <c r="AD38" s="208">
        <v>111806</v>
      </c>
      <c r="AE38" s="208">
        <v>110930</v>
      </c>
      <c r="AF38" s="284">
        <v>110282</v>
      </c>
    </row>
    <row r="39" spans="1:32" x14ac:dyDescent="0.25">
      <c r="A39" s="283" t="s">
        <v>148</v>
      </c>
      <c r="B39" s="208">
        <v>116406</v>
      </c>
      <c r="C39" s="208">
        <v>122884</v>
      </c>
      <c r="D39" s="208">
        <v>124529</v>
      </c>
      <c r="E39" s="208">
        <v>127736</v>
      </c>
      <c r="F39" s="208">
        <v>131969</v>
      </c>
      <c r="G39" s="208">
        <v>134891</v>
      </c>
      <c r="H39" s="208">
        <v>133582</v>
      </c>
      <c r="I39" s="208">
        <v>147338</v>
      </c>
      <c r="J39" s="208">
        <v>145915</v>
      </c>
      <c r="K39" s="208">
        <v>143673</v>
      </c>
      <c r="L39" s="208">
        <v>138841</v>
      </c>
      <c r="M39" s="208">
        <v>138207</v>
      </c>
      <c r="N39" s="208">
        <v>138880</v>
      </c>
      <c r="O39" s="208">
        <v>136441</v>
      </c>
      <c r="P39" s="284">
        <v>133561</v>
      </c>
      <c r="Q39" s="439"/>
      <c r="R39" s="446">
        <v>133134</v>
      </c>
      <c r="S39" s="208">
        <v>135419</v>
      </c>
      <c r="T39" s="208">
        <v>138000</v>
      </c>
      <c r="U39" s="208">
        <v>140701</v>
      </c>
      <c r="V39" s="208">
        <v>143280</v>
      </c>
      <c r="W39" s="208">
        <v>145504</v>
      </c>
      <c r="X39" s="208">
        <v>147311</v>
      </c>
      <c r="Y39" s="208">
        <v>148797</v>
      </c>
      <c r="Z39" s="208">
        <v>150056</v>
      </c>
      <c r="AA39" s="208">
        <v>151076</v>
      </c>
      <c r="AB39" s="208">
        <v>151807</v>
      </c>
      <c r="AC39" s="208">
        <v>152232</v>
      </c>
      <c r="AD39" s="208">
        <v>152355</v>
      </c>
      <c r="AE39" s="208">
        <v>152140</v>
      </c>
      <c r="AF39" s="284">
        <v>151515</v>
      </c>
    </row>
    <row r="40" spans="1:32" x14ac:dyDescent="0.25">
      <c r="A40" s="283" t="s">
        <v>149</v>
      </c>
      <c r="B40" s="208">
        <v>60308</v>
      </c>
      <c r="C40" s="208">
        <v>63225</v>
      </c>
      <c r="D40" s="208">
        <v>65468</v>
      </c>
      <c r="E40" s="208">
        <v>66772</v>
      </c>
      <c r="F40" s="208">
        <v>71051</v>
      </c>
      <c r="G40" s="208">
        <v>66880</v>
      </c>
      <c r="H40" s="208">
        <v>65892</v>
      </c>
      <c r="I40" s="208">
        <v>64548</v>
      </c>
      <c r="J40" s="208">
        <v>64186</v>
      </c>
      <c r="K40" s="208">
        <v>63331</v>
      </c>
      <c r="L40" s="208">
        <v>62651</v>
      </c>
      <c r="M40" s="208">
        <v>62844</v>
      </c>
      <c r="N40" s="208">
        <v>63248</v>
      </c>
      <c r="O40" s="208">
        <v>61994</v>
      </c>
      <c r="P40" s="284">
        <v>61538</v>
      </c>
      <c r="Q40" s="439"/>
      <c r="R40" s="446">
        <v>64186</v>
      </c>
      <c r="S40" s="208">
        <v>65001</v>
      </c>
      <c r="T40" s="208">
        <v>65734</v>
      </c>
      <c r="U40" s="208">
        <v>66286</v>
      </c>
      <c r="V40" s="208">
        <v>66574</v>
      </c>
      <c r="W40" s="208">
        <v>66813</v>
      </c>
      <c r="X40" s="208">
        <v>67079</v>
      </c>
      <c r="Y40" s="208">
        <v>67263</v>
      </c>
      <c r="Z40" s="208">
        <v>67337</v>
      </c>
      <c r="AA40" s="208">
        <v>67207</v>
      </c>
      <c r="AB40" s="208">
        <v>66821</v>
      </c>
      <c r="AC40" s="208">
        <v>66171</v>
      </c>
      <c r="AD40" s="208">
        <v>65237</v>
      </c>
      <c r="AE40" s="208">
        <v>64019</v>
      </c>
      <c r="AF40" s="284">
        <v>62611</v>
      </c>
    </row>
    <row r="41" spans="1:32" x14ac:dyDescent="0.25">
      <c r="A41" s="283" t="s">
        <v>150</v>
      </c>
      <c r="B41" s="208">
        <v>138474</v>
      </c>
      <c r="C41" s="208">
        <v>140877</v>
      </c>
      <c r="D41" s="208">
        <v>143220</v>
      </c>
      <c r="E41" s="208">
        <v>144674</v>
      </c>
      <c r="F41" s="208">
        <v>147123</v>
      </c>
      <c r="G41" s="208">
        <v>149284</v>
      </c>
      <c r="H41" s="208">
        <v>145025</v>
      </c>
      <c r="I41" s="208">
        <v>142824</v>
      </c>
      <c r="J41" s="208">
        <v>141893</v>
      </c>
      <c r="K41" s="208">
        <v>138646</v>
      </c>
      <c r="L41" s="208">
        <v>136988</v>
      </c>
      <c r="M41" s="208">
        <v>136270</v>
      </c>
      <c r="N41" s="208">
        <v>135821</v>
      </c>
      <c r="O41" s="208">
        <v>131674</v>
      </c>
      <c r="P41" s="284">
        <v>129013</v>
      </c>
      <c r="Q41" s="439"/>
      <c r="R41" s="446">
        <v>154966</v>
      </c>
      <c r="S41" s="208">
        <v>154170</v>
      </c>
      <c r="T41" s="208">
        <v>153509</v>
      </c>
      <c r="U41" s="208">
        <v>152984</v>
      </c>
      <c r="V41" s="208">
        <v>152581</v>
      </c>
      <c r="W41" s="208">
        <v>152263</v>
      </c>
      <c r="X41" s="208">
        <v>151972</v>
      </c>
      <c r="Y41" s="208">
        <v>151651</v>
      </c>
      <c r="Z41" s="208">
        <v>151276</v>
      </c>
      <c r="AA41" s="208">
        <v>150786</v>
      </c>
      <c r="AB41" s="208">
        <v>150110</v>
      </c>
      <c r="AC41" s="208">
        <v>149191</v>
      </c>
      <c r="AD41" s="208">
        <v>148070</v>
      </c>
      <c r="AE41" s="208">
        <v>146803</v>
      </c>
      <c r="AF41" s="284">
        <v>145313</v>
      </c>
    </row>
    <row r="42" spans="1:32" x14ac:dyDescent="0.25">
      <c r="A42" s="283" t="s">
        <v>151</v>
      </c>
      <c r="B42" s="208">
        <v>35125</v>
      </c>
      <c r="C42" s="208">
        <v>36330</v>
      </c>
      <c r="D42" s="208">
        <v>37119</v>
      </c>
      <c r="E42" s="208">
        <v>36328</v>
      </c>
      <c r="F42" s="208">
        <v>37207</v>
      </c>
      <c r="G42" s="208">
        <v>35815</v>
      </c>
      <c r="H42" s="208">
        <v>35484</v>
      </c>
      <c r="I42" s="208">
        <v>34569</v>
      </c>
      <c r="J42" s="208">
        <v>34302</v>
      </c>
      <c r="K42" s="208">
        <v>33544</v>
      </c>
      <c r="L42" s="208">
        <v>33460</v>
      </c>
      <c r="M42" s="208">
        <v>33666</v>
      </c>
      <c r="N42" s="208">
        <v>33180</v>
      </c>
      <c r="O42" s="208">
        <v>33526</v>
      </c>
      <c r="P42" s="284">
        <v>33316</v>
      </c>
      <c r="Q42" s="439"/>
      <c r="R42" s="446">
        <v>36450</v>
      </c>
      <c r="S42" s="208">
        <v>36382</v>
      </c>
      <c r="T42" s="208">
        <v>36380</v>
      </c>
      <c r="U42" s="208">
        <v>36400</v>
      </c>
      <c r="V42" s="208">
        <v>36398</v>
      </c>
      <c r="W42" s="208">
        <v>36396</v>
      </c>
      <c r="X42" s="208">
        <v>36385</v>
      </c>
      <c r="Y42" s="208">
        <v>36362</v>
      </c>
      <c r="Z42" s="208">
        <v>36334</v>
      </c>
      <c r="AA42" s="208">
        <v>36272</v>
      </c>
      <c r="AB42" s="208">
        <v>36135</v>
      </c>
      <c r="AC42" s="208">
        <v>35927</v>
      </c>
      <c r="AD42" s="208">
        <v>35680</v>
      </c>
      <c r="AE42" s="208">
        <v>35393</v>
      </c>
      <c r="AF42" s="284">
        <v>35052</v>
      </c>
    </row>
    <row r="43" spans="1:32" x14ac:dyDescent="0.25">
      <c r="A43" s="283" t="s">
        <v>152</v>
      </c>
      <c r="B43" s="208">
        <v>0</v>
      </c>
      <c r="C43" s="208">
        <v>9771</v>
      </c>
      <c r="D43" s="208">
        <v>9084</v>
      </c>
      <c r="E43" s="208">
        <v>9611</v>
      </c>
      <c r="F43" s="208">
        <v>9835</v>
      </c>
      <c r="G43" s="208">
        <v>9730</v>
      </c>
      <c r="H43" s="208">
        <v>9808</v>
      </c>
      <c r="I43" s="208">
        <v>9034</v>
      </c>
      <c r="J43" s="208">
        <v>8011</v>
      </c>
      <c r="K43" s="208">
        <v>7510</v>
      </c>
      <c r="L43" s="208">
        <v>0</v>
      </c>
      <c r="M43" s="208">
        <v>0</v>
      </c>
      <c r="N43" s="208">
        <v>0</v>
      </c>
      <c r="O43" s="208">
        <v>0</v>
      </c>
      <c r="P43" s="284">
        <v>0</v>
      </c>
      <c r="Q43" s="439"/>
      <c r="R43" s="446">
        <v>0</v>
      </c>
      <c r="S43" s="208">
        <v>0</v>
      </c>
      <c r="T43" s="208">
        <v>0</v>
      </c>
      <c r="U43" s="208">
        <v>0</v>
      </c>
      <c r="V43" s="208">
        <v>0</v>
      </c>
      <c r="W43" s="208">
        <v>0</v>
      </c>
      <c r="X43" s="208">
        <v>0</v>
      </c>
      <c r="Y43" s="208">
        <v>0</v>
      </c>
      <c r="Z43" s="208">
        <v>0</v>
      </c>
      <c r="AA43" s="208">
        <v>0</v>
      </c>
      <c r="AB43" s="208">
        <v>0</v>
      </c>
      <c r="AC43" s="208">
        <v>0</v>
      </c>
      <c r="AD43" s="208">
        <v>0</v>
      </c>
      <c r="AE43" s="208">
        <v>0</v>
      </c>
      <c r="AF43" s="284">
        <v>0</v>
      </c>
    </row>
    <row r="44" spans="1:32" ht="15.75" thickBot="1" x14ac:dyDescent="0.3">
      <c r="A44" s="285" t="s">
        <v>177</v>
      </c>
      <c r="B44" s="286">
        <v>0</v>
      </c>
      <c r="C44" s="286">
        <v>0</v>
      </c>
      <c r="D44" s="286">
        <v>0</v>
      </c>
      <c r="E44" s="286">
        <v>0</v>
      </c>
      <c r="F44" s="286">
        <v>0</v>
      </c>
      <c r="G44" s="286">
        <v>0</v>
      </c>
      <c r="H44" s="286">
        <v>0</v>
      </c>
      <c r="I44" s="286">
        <v>0</v>
      </c>
      <c r="J44" s="286">
        <v>0</v>
      </c>
      <c r="K44" s="286">
        <v>0</v>
      </c>
      <c r="L44" s="286">
        <v>0</v>
      </c>
      <c r="M44" s="286">
        <v>0</v>
      </c>
      <c r="N44" s="286">
        <v>0</v>
      </c>
      <c r="O44" s="286">
        <v>0</v>
      </c>
      <c r="P44" s="287">
        <v>358</v>
      </c>
      <c r="Q44" s="441"/>
      <c r="R44" s="447"/>
      <c r="S44" s="448"/>
      <c r="T44" s="448"/>
      <c r="U44" s="448"/>
      <c r="V44" s="448"/>
      <c r="W44" s="448"/>
      <c r="X44" s="448"/>
      <c r="Y44" s="448"/>
      <c r="Z44" s="448"/>
      <c r="AA44" s="448"/>
      <c r="AB44" s="448"/>
      <c r="AC44" s="448"/>
      <c r="AD44" s="448"/>
      <c r="AE44" s="448"/>
      <c r="AF44" s="449"/>
    </row>
  </sheetData>
  <mergeCells count="4">
    <mergeCell ref="A16:A17"/>
    <mergeCell ref="B16:P16"/>
    <mergeCell ref="Q16:AF16"/>
    <mergeCell ref="Q18:Q4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2A36E-E08A-4AC6-B168-2C0CDC4B676B}">
  <dimension ref="A1:P39"/>
  <sheetViews>
    <sheetView showGridLines="0" zoomScale="90" zoomScaleNormal="90" workbookViewId="0">
      <selection activeCell="A11" sqref="A11"/>
    </sheetView>
  </sheetViews>
  <sheetFormatPr baseColWidth="10" defaultRowHeight="15" x14ac:dyDescent="0.25"/>
  <cols>
    <col min="1" max="1" width="36.5703125" customWidth="1"/>
    <col min="2" max="15" width="10.7109375" customWidth="1"/>
  </cols>
  <sheetData>
    <row r="1" spans="1:16" s="1" customFormat="1" ht="15.75" x14ac:dyDescent="0.25"/>
    <row r="2" spans="1:16" s="1" customFormat="1" ht="15.75" x14ac:dyDescent="0.25"/>
    <row r="3" spans="1:16" s="1" customFormat="1" ht="15.75" x14ac:dyDescent="0.25"/>
    <row r="4" spans="1:16" s="1" customFormat="1" ht="15.75" x14ac:dyDescent="0.25"/>
    <row r="5" spans="1:16" s="1" customFormat="1" ht="15.75" x14ac:dyDescent="0.25"/>
    <row r="6" spans="1:16" s="1" customFormat="1" ht="15.75" x14ac:dyDescent="0.25"/>
    <row r="7" spans="1:16" s="1" customFormat="1" ht="15.75" x14ac:dyDescent="0.25">
      <c r="A7" s="7" t="s">
        <v>183</v>
      </c>
      <c r="B7" s="30"/>
      <c r="C7"/>
      <c r="D7"/>
      <c r="E7"/>
      <c r="F7"/>
      <c r="G7"/>
      <c r="H7"/>
      <c r="I7"/>
      <c r="J7"/>
      <c r="K7"/>
      <c r="L7"/>
      <c r="M7"/>
    </row>
    <row r="8" spans="1:16" s="1" customFormat="1" ht="15.75" x14ac:dyDescent="0.25">
      <c r="A8" s="9" t="s">
        <v>159</v>
      </c>
      <c r="B8" s="8"/>
      <c r="C8"/>
      <c r="D8"/>
      <c r="E8"/>
      <c r="F8"/>
      <c r="G8"/>
      <c r="H8"/>
      <c r="I8"/>
      <c r="J8"/>
      <c r="K8"/>
      <c r="L8"/>
      <c r="M8"/>
    </row>
    <row r="9" spans="1:16" s="1" customFormat="1" ht="15.75" x14ac:dyDescent="0.25">
      <c r="A9" s="337" t="s">
        <v>190</v>
      </c>
      <c r="B9" s="8"/>
      <c r="C9"/>
      <c r="D9"/>
      <c r="E9"/>
      <c r="F9"/>
      <c r="G9"/>
      <c r="H9"/>
      <c r="I9"/>
      <c r="J9"/>
      <c r="K9"/>
      <c r="L9"/>
      <c r="M9"/>
    </row>
    <row r="10" spans="1:16" s="1" customFormat="1" ht="15.75" x14ac:dyDescent="0.25">
      <c r="A10" s="337"/>
      <c r="B10" s="8"/>
      <c r="C10"/>
      <c r="D10"/>
      <c r="E10"/>
      <c r="F10"/>
      <c r="G10"/>
      <c r="H10"/>
      <c r="I10"/>
      <c r="J10"/>
      <c r="K10"/>
      <c r="L10"/>
      <c r="M10"/>
    </row>
    <row r="11" spans="1:16" s="1" customFormat="1" ht="15.75" x14ac:dyDescent="0.25">
      <c r="A11" s="9" t="s">
        <v>189</v>
      </c>
      <c r="B11" s="8"/>
      <c r="C11"/>
      <c r="D11"/>
      <c r="E11"/>
      <c r="F11"/>
      <c r="G11"/>
      <c r="H11"/>
      <c r="I11"/>
      <c r="J11"/>
      <c r="K11"/>
      <c r="L11"/>
      <c r="M11"/>
    </row>
    <row r="12" spans="1:16" s="1" customFormat="1" ht="16.5" thickBot="1" x14ac:dyDescent="0.3">
      <c r="A12" s="9"/>
      <c r="B12" s="8"/>
      <c r="C12"/>
      <c r="D12"/>
      <c r="E12"/>
      <c r="F12"/>
      <c r="G12"/>
      <c r="H12"/>
      <c r="I12"/>
      <c r="J12"/>
      <c r="K12"/>
      <c r="L12"/>
      <c r="M12"/>
    </row>
    <row r="13" spans="1:16" x14ac:dyDescent="0.25">
      <c r="A13" s="427" t="s">
        <v>154</v>
      </c>
      <c r="B13" s="383" t="s">
        <v>40</v>
      </c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9"/>
    </row>
    <row r="14" spans="1:16" ht="15.75" thickBot="1" x14ac:dyDescent="0.3">
      <c r="A14" s="428"/>
      <c r="B14" s="340" t="s">
        <v>52</v>
      </c>
      <c r="C14" s="310" t="s">
        <v>53</v>
      </c>
      <c r="D14" s="310" t="s">
        <v>54</v>
      </c>
      <c r="E14" s="310" t="s">
        <v>55</v>
      </c>
      <c r="F14" s="310" t="s">
        <v>56</v>
      </c>
      <c r="G14" s="310" t="s">
        <v>57</v>
      </c>
      <c r="H14" s="310" t="s">
        <v>58</v>
      </c>
      <c r="I14" s="310" t="s">
        <v>59</v>
      </c>
      <c r="J14" s="310" t="s">
        <v>60</v>
      </c>
      <c r="K14" s="310" t="s">
        <v>61</v>
      </c>
      <c r="L14" s="310" t="s">
        <v>62</v>
      </c>
      <c r="M14" s="310" t="s">
        <v>108</v>
      </c>
      <c r="N14" s="310" t="s">
        <v>115</v>
      </c>
      <c r="O14" s="310" t="s">
        <v>126</v>
      </c>
      <c r="P14" s="311" t="s">
        <v>174</v>
      </c>
    </row>
    <row r="15" spans="1:16" ht="15.75" thickBot="1" x14ac:dyDescent="0.3">
      <c r="A15" s="272" t="s">
        <v>6</v>
      </c>
      <c r="B15" s="330">
        <v>0.90638878365940889</v>
      </c>
      <c r="C15" s="330">
        <v>0.93500497646663827</v>
      </c>
      <c r="D15" s="330">
        <v>0.94546610554876021</v>
      </c>
      <c r="E15" s="330">
        <v>0.96481412445133141</v>
      </c>
      <c r="F15" s="330">
        <v>0.99611818726275847</v>
      </c>
      <c r="G15" s="330">
        <v>0.97084860878372314</v>
      </c>
      <c r="H15" s="330">
        <v>0.95766438461385728</v>
      </c>
      <c r="I15" s="330">
        <v>0.94092864278890775</v>
      </c>
      <c r="J15" s="330">
        <v>0.93262328112666693</v>
      </c>
      <c r="K15" s="330">
        <v>0.91798277918505944</v>
      </c>
      <c r="L15" s="330">
        <v>0.8966832945782649</v>
      </c>
      <c r="M15" s="330">
        <v>0.90364166295338166</v>
      </c>
      <c r="N15" s="330">
        <v>0.91156012578346912</v>
      </c>
      <c r="O15" s="330">
        <v>0.89319948736058619</v>
      </c>
      <c r="P15" s="331">
        <v>0.88094096315983661</v>
      </c>
    </row>
    <row r="16" spans="1:16" x14ac:dyDescent="0.25">
      <c r="A16" s="315" t="s">
        <v>128</v>
      </c>
      <c r="B16" s="329">
        <v>0.93986966140601258</v>
      </c>
      <c r="C16" s="329">
        <v>0.97692047815845129</v>
      </c>
      <c r="D16" s="329">
        <v>0.99027222927692859</v>
      </c>
      <c r="E16" s="329">
        <v>1.0183239031629718</v>
      </c>
      <c r="F16" s="329">
        <v>1.0315397596617462</v>
      </c>
      <c r="G16" s="329">
        <v>1.0249425968446781</v>
      </c>
      <c r="H16" s="329">
        <v>1.0107912339702132</v>
      </c>
      <c r="I16" s="329">
        <v>0.99808787482261008</v>
      </c>
      <c r="J16" s="329">
        <v>0.99303203062601564</v>
      </c>
      <c r="K16" s="329">
        <v>0.96982949892722026</v>
      </c>
      <c r="L16" s="329">
        <v>0.94060108064582537</v>
      </c>
      <c r="M16" s="329">
        <v>0.92841973938290345</v>
      </c>
      <c r="N16" s="329">
        <v>0.92319085907744391</v>
      </c>
      <c r="O16" s="329">
        <v>0.90736321209799153</v>
      </c>
      <c r="P16" s="332">
        <v>0.88353657688079523</v>
      </c>
    </row>
    <row r="17" spans="1:16" x14ac:dyDescent="0.25">
      <c r="A17" s="288" t="s">
        <v>129</v>
      </c>
      <c r="B17" s="211">
        <v>0.85314017919462126</v>
      </c>
      <c r="C17" s="211">
        <v>0.8738495011522881</v>
      </c>
      <c r="D17" s="211">
        <v>0.8751098624018443</v>
      </c>
      <c r="E17" s="211">
        <v>0.88454273342826417</v>
      </c>
      <c r="F17" s="211">
        <v>0.96779499229018284</v>
      </c>
      <c r="G17" s="211">
        <v>0.94888164650207596</v>
      </c>
      <c r="H17" s="211">
        <v>0.95673607645662262</v>
      </c>
      <c r="I17" s="211">
        <v>0.87577247299234073</v>
      </c>
      <c r="J17" s="211">
        <v>0.86424127884085356</v>
      </c>
      <c r="K17" s="211">
        <v>0.84832203936753792</v>
      </c>
      <c r="L17" s="211">
        <v>0.86368604073522104</v>
      </c>
      <c r="M17" s="211">
        <v>0.88541773013442238</v>
      </c>
      <c r="N17" s="211">
        <v>0.88726827562084642</v>
      </c>
      <c r="O17" s="211">
        <v>0.87294802255828152</v>
      </c>
      <c r="P17" s="333">
        <v>0.86921292033442599</v>
      </c>
    </row>
    <row r="18" spans="1:16" x14ac:dyDescent="0.25">
      <c r="A18" s="288" t="s">
        <v>130</v>
      </c>
      <c r="B18" s="211">
        <v>0.9674921567318604</v>
      </c>
      <c r="C18" s="211">
        <v>0.97163339968795392</v>
      </c>
      <c r="D18" s="211">
        <v>0.98843187660668386</v>
      </c>
      <c r="E18" s="211">
        <v>0.97887400483656228</v>
      </c>
      <c r="F18" s="211">
        <v>0.96790009124708898</v>
      </c>
      <c r="G18" s="211">
        <v>0.95371758867955392</v>
      </c>
      <c r="H18" s="211">
        <v>0.95372074319442746</v>
      </c>
      <c r="I18" s="211">
        <v>0.92972582579308838</v>
      </c>
      <c r="J18" s="211">
        <v>0.91449834394209928</v>
      </c>
      <c r="K18" s="211">
        <v>0.89361818305917684</v>
      </c>
      <c r="L18" s="211">
        <v>0.89398422090729779</v>
      </c>
      <c r="M18" s="211">
        <v>0.88435580287044435</v>
      </c>
      <c r="N18" s="211">
        <v>0.88832275888878087</v>
      </c>
      <c r="O18" s="211">
        <v>0.86759445013397685</v>
      </c>
      <c r="P18" s="333">
        <v>0.82034115138592756</v>
      </c>
    </row>
    <row r="19" spans="1:16" x14ac:dyDescent="0.25">
      <c r="A19" s="288" t="s">
        <v>131</v>
      </c>
      <c r="B19" s="211">
        <v>0.91012364151834935</v>
      </c>
      <c r="C19" s="211">
        <v>0.94240470852017932</v>
      </c>
      <c r="D19" s="211">
        <v>0.97179122664500406</v>
      </c>
      <c r="E19" s="211">
        <v>0.97291970353337298</v>
      </c>
      <c r="F19" s="211">
        <v>0.99251849708593398</v>
      </c>
      <c r="G19" s="211">
        <v>0.93396324154078858</v>
      </c>
      <c r="H19" s="211">
        <v>0.91697566027964783</v>
      </c>
      <c r="I19" s="211">
        <v>0.88682135243102267</v>
      </c>
      <c r="J19" s="211">
        <v>0.87378781599668465</v>
      </c>
      <c r="K19" s="211">
        <v>0.86693187261783267</v>
      </c>
      <c r="L19" s="211">
        <v>0.87782196132887291</v>
      </c>
      <c r="M19" s="211">
        <v>0.89339711283847267</v>
      </c>
      <c r="N19" s="211">
        <v>0.87760558175929748</v>
      </c>
      <c r="O19" s="211">
        <v>0.86711831385051363</v>
      </c>
      <c r="P19" s="333">
        <v>0.87271866973097201</v>
      </c>
    </row>
    <row r="20" spans="1:16" x14ac:dyDescent="0.25">
      <c r="A20" s="288" t="s">
        <v>132</v>
      </c>
      <c r="B20" s="211">
        <v>0.85915882500498475</v>
      </c>
      <c r="C20" s="211">
        <v>0.88949802535855327</v>
      </c>
      <c r="D20" s="211">
        <v>0.91686477966769553</v>
      </c>
      <c r="E20" s="211">
        <v>0.93004213688506066</v>
      </c>
      <c r="F20" s="211">
        <v>0.93938476444229135</v>
      </c>
      <c r="G20" s="211">
        <v>0.93139332810849496</v>
      </c>
      <c r="H20" s="211">
        <v>0.93772668550387217</v>
      </c>
      <c r="I20" s="211">
        <v>0.9232699992988852</v>
      </c>
      <c r="J20" s="211">
        <v>0.91777787275265688</v>
      </c>
      <c r="K20" s="211">
        <v>0.90317369477184317</v>
      </c>
      <c r="L20" s="211">
        <v>0.90602413192907927</v>
      </c>
      <c r="M20" s="211">
        <v>0.90929522835924115</v>
      </c>
      <c r="N20" s="211">
        <v>0.90708463372926718</v>
      </c>
      <c r="O20" s="211">
        <v>0.8836667162112477</v>
      </c>
      <c r="P20" s="333">
        <v>0.87471760770821194</v>
      </c>
    </row>
    <row r="21" spans="1:16" x14ac:dyDescent="0.25">
      <c r="A21" s="288" t="s">
        <v>133</v>
      </c>
      <c r="B21" s="211">
        <v>0.89820112997611612</v>
      </c>
      <c r="C21" s="211">
        <v>0.92410300925925926</v>
      </c>
      <c r="D21" s="211">
        <v>0.94435183440358328</v>
      </c>
      <c r="E21" s="211">
        <v>0.95045322921278186</v>
      </c>
      <c r="F21" s="211">
        <v>0.96692966014268489</v>
      </c>
      <c r="G21" s="211">
        <v>1.0185509733625184</v>
      </c>
      <c r="H21" s="211">
        <v>0.94113405965975294</v>
      </c>
      <c r="I21" s="211">
        <v>0.93876537439013696</v>
      </c>
      <c r="J21" s="211">
        <v>0.92592320789056537</v>
      </c>
      <c r="K21" s="211">
        <v>0.91483041454223013</v>
      </c>
      <c r="L21" s="211">
        <v>0.91170374567577239</v>
      </c>
      <c r="M21" s="211">
        <v>0.91175207072496101</v>
      </c>
      <c r="N21" s="211">
        <v>0.91501961203278337</v>
      </c>
      <c r="O21" s="211">
        <v>0.90066860645081404</v>
      </c>
      <c r="P21" s="333">
        <v>0.88135286812444003</v>
      </c>
    </row>
    <row r="22" spans="1:16" x14ac:dyDescent="0.25">
      <c r="A22" s="288" t="s">
        <v>134</v>
      </c>
      <c r="B22" s="211">
        <v>0.91652239015488279</v>
      </c>
      <c r="C22" s="211">
        <v>0.94341087695161863</v>
      </c>
      <c r="D22" s="211">
        <v>0.95882700029763612</v>
      </c>
      <c r="E22" s="211">
        <v>0.98194368185740055</v>
      </c>
      <c r="F22" s="211">
        <v>1.0070647708659315</v>
      </c>
      <c r="G22" s="211">
        <v>0.97140823844608171</v>
      </c>
      <c r="H22" s="211">
        <v>0.9659412296705997</v>
      </c>
      <c r="I22" s="211">
        <v>0.95777059655753882</v>
      </c>
      <c r="J22" s="211">
        <v>0.9449537457109185</v>
      </c>
      <c r="K22" s="211">
        <v>0.93031900196541495</v>
      </c>
      <c r="L22" s="211">
        <v>0.91891172510255414</v>
      </c>
      <c r="M22" s="211">
        <v>0.92503138731952295</v>
      </c>
      <c r="N22" s="211">
        <v>0.92197502361213135</v>
      </c>
      <c r="O22" s="211">
        <v>0.9082566875325756</v>
      </c>
      <c r="P22" s="333">
        <v>0.88599973569446278</v>
      </c>
    </row>
    <row r="23" spans="1:16" x14ac:dyDescent="0.25">
      <c r="A23" s="288" t="s">
        <v>135</v>
      </c>
      <c r="B23" s="211">
        <v>0.93183656119105873</v>
      </c>
      <c r="C23" s="211">
        <v>1.0454967791498617</v>
      </c>
      <c r="D23" s="211">
        <v>1.0312106877371732</v>
      </c>
      <c r="E23" s="211">
        <v>1.0376564899403973</v>
      </c>
      <c r="F23" s="211">
        <v>1.1085333944896747</v>
      </c>
      <c r="G23" s="211">
        <v>1.0513085453359425</v>
      </c>
      <c r="H23" s="211">
        <v>1.0472631485420707</v>
      </c>
      <c r="I23" s="211">
        <v>0.95442661259476991</v>
      </c>
      <c r="J23" s="211">
        <v>0.93788829678104924</v>
      </c>
      <c r="K23" s="211">
        <v>0.94328099116692865</v>
      </c>
      <c r="L23" s="211">
        <v>0.91376403295342978</v>
      </c>
      <c r="M23" s="211">
        <v>0.93836528149772847</v>
      </c>
      <c r="N23" s="211">
        <v>0.94148156623027091</v>
      </c>
      <c r="O23" s="211">
        <v>0.90108140566209238</v>
      </c>
      <c r="P23" s="333">
        <v>0.88135593220338981</v>
      </c>
    </row>
    <row r="24" spans="1:16" x14ac:dyDescent="0.25">
      <c r="A24" s="288" t="s">
        <v>136</v>
      </c>
      <c r="B24" s="211">
        <v>1.009741634900466</v>
      </c>
      <c r="C24" s="211">
        <v>1.0303959843837145</v>
      </c>
      <c r="D24" s="211">
        <v>1.0443240238988467</v>
      </c>
      <c r="E24" s="211">
        <v>1.0508474576271187</v>
      </c>
      <c r="F24" s="211">
        <v>1.0730251284187144</v>
      </c>
      <c r="G24" s="211">
        <v>1.0473085460599334</v>
      </c>
      <c r="H24" s="211">
        <v>1.0446540008320622</v>
      </c>
      <c r="I24" s="211">
        <v>1.0570912626753717</v>
      </c>
      <c r="J24" s="211">
        <v>1.0837047353760445</v>
      </c>
      <c r="K24" s="211">
        <v>1.0456774555135211</v>
      </c>
      <c r="L24" s="211">
        <v>1.016321936119319</v>
      </c>
      <c r="M24" s="211">
        <v>0.96379261763877144</v>
      </c>
      <c r="N24" s="211">
        <v>0.99971827017889847</v>
      </c>
      <c r="O24" s="211">
        <v>1.0337885400534985</v>
      </c>
      <c r="P24" s="333">
        <v>1.0391077227163632</v>
      </c>
    </row>
    <row r="25" spans="1:16" x14ac:dyDescent="0.25">
      <c r="A25" s="288" t="s">
        <v>137</v>
      </c>
      <c r="B25" s="211">
        <v>0.86611438747347358</v>
      </c>
      <c r="C25" s="211">
        <v>0.88599089741218151</v>
      </c>
      <c r="D25" s="211">
        <v>0.89181688818559168</v>
      </c>
      <c r="E25" s="211">
        <v>0.9279813483842253</v>
      </c>
      <c r="F25" s="211">
        <v>0.97305210967358891</v>
      </c>
      <c r="G25" s="211">
        <v>0.90824687127056847</v>
      </c>
      <c r="H25" s="211">
        <v>0.89931528091018764</v>
      </c>
      <c r="I25" s="211">
        <v>0.88844423338511447</v>
      </c>
      <c r="J25" s="211">
        <v>0.87593480360451181</v>
      </c>
      <c r="K25" s="211">
        <v>0.86435365677068543</v>
      </c>
      <c r="L25" s="211">
        <v>0.83400849960042256</v>
      </c>
      <c r="M25" s="211">
        <v>0.84992549929684291</v>
      </c>
      <c r="N25" s="211">
        <v>0.87017746608197322</v>
      </c>
      <c r="O25" s="211">
        <v>0.8507104146469382</v>
      </c>
      <c r="P25" s="333">
        <v>0.83446064736381131</v>
      </c>
    </row>
    <row r="26" spans="1:16" x14ac:dyDescent="0.25">
      <c r="A26" s="288" t="s">
        <v>138</v>
      </c>
      <c r="B26" s="211">
        <v>0.88686005700594239</v>
      </c>
      <c r="C26" s="211">
        <v>0.91200545202728944</v>
      </c>
      <c r="D26" s="211">
        <v>0.95273599014691657</v>
      </c>
      <c r="E26" s="211">
        <v>0.96007922535211265</v>
      </c>
      <c r="F26" s="211">
        <v>1.0157549137703088</v>
      </c>
      <c r="G26" s="211">
        <v>0.95866661760918359</v>
      </c>
      <c r="H26" s="211">
        <v>0.95745999424536865</v>
      </c>
      <c r="I26" s="211">
        <v>0.93359444411538228</v>
      </c>
      <c r="J26" s="211">
        <v>0.94731987443652643</v>
      </c>
      <c r="K26" s="211">
        <v>0.93396756012305293</v>
      </c>
      <c r="L26" s="211">
        <v>0.93827980526097299</v>
      </c>
      <c r="M26" s="211">
        <v>0.93774930404606638</v>
      </c>
      <c r="N26" s="211">
        <v>0.93897536018273442</v>
      </c>
      <c r="O26" s="211">
        <v>0.93995919101264136</v>
      </c>
      <c r="P26" s="333">
        <v>0.92087854559299442</v>
      </c>
    </row>
    <row r="27" spans="1:16" x14ac:dyDescent="0.25">
      <c r="A27" s="288" t="s">
        <v>139</v>
      </c>
      <c r="B27" s="211">
        <v>0.89199812698266145</v>
      </c>
      <c r="C27" s="211">
        <v>0.91564998036514178</v>
      </c>
      <c r="D27" s="211">
        <v>0.93653161325001677</v>
      </c>
      <c r="E27" s="211">
        <v>0.9444399196394635</v>
      </c>
      <c r="F27" s="211">
        <v>0.96345729139517977</v>
      </c>
      <c r="G27" s="211">
        <v>0.94111492221875759</v>
      </c>
      <c r="H27" s="211">
        <v>0.93278316744361844</v>
      </c>
      <c r="I27" s="211">
        <v>0.92384393983324731</v>
      </c>
      <c r="J27" s="211">
        <v>0.91647499178536218</v>
      </c>
      <c r="K27" s="211">
        <v>0.89892626748062521</v>
      </c>
      <c r="L27" s="211">
        <v>0.88538521014778182</v>
      </c>
      <c r="M27" s="211">
        <v>0.88483243458567851</v>
      </c>
      <c r="N27" s="211">
        <v>0.88052130191198741</v>
      </c>
      <c r="O27" s="211">
        <v>0.8764749373811751</v>
      </c>
      <c r="P27" s="333">
        <v>0.86688760432813827</v>
      </c>
    </row>
    <row r="28" spans="1:16" x14ac:dyDescent="0.25">
      <c r="A28" s="288" t="s">
        <v>140</v>
      </c>
      <c r="B28" s="211">
        <v>0.91851551616939897</v>
      </c>
      <c r="C28" s="211">
        <v>0.93739621518313121</v>
      </c>
      <c r="D28" s="211">
        <v>0.94554785312649781</v>
      </c>
      <c r="E28" s="211">
        <v>0.94083379198610861</v>
      </c>
      <c r="F28" s="211">
        <v>0.9811816664803974</v>
      </c>
      <c r="G28" s="211">
        <v>0.9249157217284707</v>
      </c>
      <c r="H28" s="211">
        <v>0.92377173408071411</v>
      </c>
      <c r="I28" s="211">
        <v>0.90949066978493764</v>
      </c>
      <c r="J28" s="211">
        <v>0.88813621728038838</v>
      </c>
      <c r="K28" s="211">
        <v>0.86570596580303139</v>
      </c>
      <c r="L28" s="211">
        <v>0.85145777916862253</v>
      </c>
      <c r="M28" s="211">
        <v>0.87133159268929505</v>
      </c>
      <c r="N28" s="211">
        <v>0.87822417575845924</v>
      </c>
      <c r="O28" s="211">
        <v>0.85107579278806511</v>
      </c>
      <c r="P28" s="333">
        <v>0.8360115182654847</v>
      </c>
    </row>
    <row r="29" spans="1:16" x14ac:dyDescent="0.25">
      <c r="A29" s="288" t="s">
        <v>141</v>
      </c>
      <c r="B29" s="211">
        <v>0.87600340773851459</v>
      </c>
      <c r="C29" s="211">
        <v>0.91439236669069812</v>
      </c>
      <c r="D29" s="211">
        <v>0.91025833306163262</v>
      </c>
      <c r="E29" s="211">
        <v>0.91696665310836711</v>
      </c>
      <c r="F29" s="211">
        <v>0.93740820123377544</v>
      </c>
      <c r="G29" s="211">
        <v>0.94681390746212113</v>
      </c>
      <c r="H29" s="211">
        <v>0.92272500397774204</v>
      </c>
      <c r="I29" s="211">
        <v>0.90071393826495338</v>
      </c>
      <c r="J29" s="211">
        <v>0.90266619562278105</v>
      </c>
      <c r="K29" s="211">
        <v>0.87956937642477717</v>
      </c>
      <c r="L29" s="211">
        <v>0.87325538855188756</v>
      </c>
      <c r="M29" s="211">
        <v>0.88992196066923634</v>
      </c>
      <c r="N29" s="211">
        <v>0.90525019231880899</v>
      </c>
      <c r="O29" s="211">
        <v>0.89428359450124062</v>
      </c>
      <c r="P29" s="333">
        <v>0.893592527253811</v>
      </c>
    </row>
    <row r="30" spans="1:16" x14ac:dyDescent="0.25">
      <c r="A30" s="288" t="s">
        <v>142</v>
      </c>
      <c r="B30" s="211">
        <v>0.90931497930521321</v>
      </c>
      <c r="C30" s="211">
        <v>0.94371028252048084</v>
      </c>
      <c r="D30" s="211">
        <v>0.95492510213345438</v>
      </c>
      <c r="E30" s="211">
        <v>0.95491331209142993</v>
      </c>
      <c r="F30" s="211">
        <v>0.93869272336960541</v>
      </c>
      <c r="G30" s="211">
        <v>0.93688672465128564</v>
      </c>
      <c r="H30" s="211">
        <v>0.94326065771675416</v>
      </c>
      <c r="I30" s="211">
        <v>0.93307825584753101</v>
      </c>
      <c r="J30" s="211">
        <v>0.94718951248547778</v>
      </c>
      <c r="K30" s="211">
        <v>0.92929782773031333</v>
      </c>
      <c r="L30" s="211">
        <v>0.9335559028271061</v>
      </c>
      <c r="M30" s="211">
        <v>0.92513467536149707</v>
      </c>
      <c r="N30" s="211">
        <v>0.94527186928734397</v>
      </c>
      <c r="O30" s="211">
        <v>0.93661132396764579</v>
      </c>
      <c r="P30" s="333">
        <v>0.92391892276596355</v>
      </c>
    </row>
    <row r="31" spans="1:16" x14ac:dyDescent="0.25">
      <c r="A31" s="288" t="s">
        <v>143</v>
      </c>
      <c r="B31" s="211">
        <v>1.0327434929660311</v>
      </c>
      <c r="C31" s="211">
        <v>1.0462814339218833</v>
      </c>
      <c r="D31" s="211">
        <v>1.0728694141492134</v>
      </c>
      <c r="E31" s="211">
        <v>1.1046775930135184</v>
      </c>
      <c r="F31" s="211">
        <v>1.1437584497521407</v>
      </c>
      <c r="G31" s="211">
        <v>1.1594434521011563</v>
      </c>
      <c r="H31" s="211">
        <v>1.0302232984841782</v>
      </c>
      <c r="I31" s="211">
        <v>0.99970003230421334</v>
      </c>
      <c r="J31" s="211">
        <v>1.0043468313886983</v>
      </c>
      <c r="K31" s="211">
        <v>0.98943949854651159</v>
      </c>
      <c r="L31" s="211">
        <v>0.96580771923485176</v>
      </c>
      <c r="M31" s="211">
        <v>0.97138100166494168</v>
      </c>
      <c r="N31" s="211">
        <v>0.93309376754632234</v>
      </c>
      <c r="O31" s="211">
        <v>0.92493821613120653</v>
      </c>
      <c r="P31" s="333">
        <v>0.93061187708389659</v>
      </c>
    </row>
    <row r="32" spans="1:16" x14ac:dyDescent="0.25">
      <c r="A32" s="288" t="s">
        <v>144</v>
      </c>
      <c r="B32" s="211">
        <v>0.97737719333306683</v>
      </c>
      <c r="C32" s="211">
        <v>1.010651970711949</v>
      </c>
      <c r="D32" s="211">
        <v>1.0236489695127742</v>
      </c>
      <c r="E32" s="211">
        <v>1.0522743709088211</v>
      </c>
      <c r="F32" s="211">
        <v>1.0426966292134832</v>
      </c>
      <c r="G32" s="211">
        <v>1.0354426339958511</v>
      </c>
      <c r="H32" s="211">
        <v>0.9880336239535934</v>
      </c>
      <c r="I32" s="211">
        <v>0.95153178648754622</v>
      </c>
      <c r="J32" s="211">
        <v>0.95852209805698174</v>
      </c>
      <c r="K32" s="211">
        <v>0.9396348938143988</v>
      </c>
      <c r="L32" s="211">
        <v>0.92180044273181927</v>
      </c>
      <c r="M32" s="211">
        <v>0.92310445818418485</v>
      </c>
      <c r="N32" s="211">
        <v>0.95571095571095566</v>
      </c>
      <c r="O32" s="211">
        <v>0.96553338499289676</v>
      </c>
      <c r="P32" s="333">
        <v>0.93599509392550517</v>
      </c>
    </row>
    <row r="33" spans="1:16" x14ac:dyDescent="0.25">
      <c r="A33" s="288" t="s">
        <v>145</v>
      </c>
      <c r="B33" s="211">
        <v>1.1329666348275749</v>
      </c>
      <c r="C33" s="211">
        <v>1.171920324888803</v>
      </c>
      <c r="D33" s="211">
        <v>1.2382829748312623</v>
      </c>
      <c r="E33" s="211">
        <v>1.2441139260036411</v>
      </c>
      <c r="F33" s="211">
        <v>1.138735476082692</v>
      </c>
      <c r="G33" s="211">
        <v>1.1442236721679313</v>
      </c>
      <c r="H33" s="211">
        <v>1.0923170273628247</v>
      </c>
      <c r="I33" s="211">
        <v>1.049451950038236</v>
      </c>
      <c r="J33" s="211">
        <v>1.0264703426392408</v>
      </c>
      <c r="K33" s="211">
        <v>0.99094873693738172</v>
      </c>
      <c r="L33" s="211">
        <v>0.96006389776357826</v>
      </c>
      <c r="M33" s="211">
        <v>0.94662808455911907</v>
      </c>
      <c r="N33" s="211">
        <v>0.9582369058069321</v>
      </c>
      <c r="O33" s="211">
        <v>0.9452936657217792</v>
      </c>
      <c r="P33" s="333">
        <v>0.93269459809967448</v>
      </c>
    </row>
    <row r="34" spans="1:16" x14ac:dyDescent="0.25">
      <c r="A34" s="288" t="s">
        <v>146</v>
      </c>
      <c r="B34" s="211">
        <v>0.96547436158759381</v>
      </c>
      <c r="C34" s="211">
        <v>0.97294851671317695</v>
      </c>
      <c r="D34" s="211">
        <v>0.98592895035029593</v>
      </c>
      <c r="E34" s="211">
        <v>1.0123189847788954</v>
      </c>
      <c r="F34" s="211">
        <v>1.0399417091317498</v>
      </c>
      <c r="G34" s="211">
        <v>1.0467914614640728</v>
      </c>
      <c r="H34" s="211">
        <v>1.0386184510668646</v>
      </c>
      <c r="I34" s="211">
        <v>1.0177547717663471</v>
      </c>
      <c r="J34" s="211">
        <v>1.0171021167416681</v>
      </c>
      <c r="K34" s="211">
        <v>1.0049923659162525</v>
      </c>
      <c r="L34" s="211">
        <v>0.97365175950403315</v>
      </c>
      <c r="M34" s="211">
        <v>0.96538929168844057</v>
      </c>
      <c r="N34" s="211">
        <v>0.96461042446023149</v>
      </c>
      <c r="O34" s="211">
        <v>0.93309695840426821</v>
      </c>
      <c r="P34" s="333">
        <v>0.93132556336783123</v>
      </c>
    </row>
    <row r="35" spans="1:16" x14ac:dyDescent="0.25">
      <c r="A35" s="288" t="s">
        <v>147</v>
      </c>
      <c r="B35" s="211">
        <v>0.88770020214585599</v>
      </c>
      <c r="C35" s="211">
        <v>0.9106828876624895</v>
      </c>
      <c r="D35" s="211">
        <v>0.93521199896147467</v>
      </c>
      <c r="E35" s="211">
        <v>0.97070201276386847</v>
      </c>
      <c r="F35" s="211">
        <v>1.0252781074223085</v>
      </c>
      <c r="G35" s="211">
        <v>0.98244399996208209</v>
      </c>
      <c r="H35" s="211">
        <v>0.9820623206232062</v>
      </c>
      <c r="I35" s="211">
        <v>0.97228364083415142</v>
      </c>
      <c r="J35" s="211">
        <v>0.93525466739169838</v>
      </c>
      <c r="K35" s="211">
        <v>0.93650494159928122</v>
      </c>
      <c r="L35" s="211">
        <v>0.9211842457801197</v>
      </c>
      <c r="M35" s="211">
        <v>0.94858888928482343</v>
      </c>
      <c r="N35" s="211">
        <v>0.96200561687208197</v>
      </c>
      <c r="O35" s="211">
        <v>0.96514919318489134</v>
      </c>
      <c r="P35" s="333">
        <v>0.94172213053807508</v>
      </c>
    </row>
    <row r="36" spans="1:16" x14ac:dyDescent="0.25">
      <c r="A36" s="288" t="s">
        <v>148</v>
      </c>
      <c r="B36" s="211">
        <v>0.8743521564739285</v>
      </c>
      <c r="C36" s="211">
        <v>0.90743544111239927</v>
      </c>
      <c r="D36" s="211">
        <v>0.90238405797101451</v>
      </c>
      <c r="E36" s="211">
        <v>0.90785424410629634</v>
      </c>
      <c r="F36" s="211">
        <v>0.92105667225013954</v>
      </c>
      <c r="G36" s="211">
        <v>0.92706042445568504</v>
      </c>
      <c r="H36" s="211">
        <v>0.90680261487601066</v>
      </c>
      <c r="I36" s="211">
        <v>0.99019469478551314</v>
      </c>
      <c r="J36" s="211">
        <v>0.97240363597590229</v>
      </c>
      <c r="K36" s="211">
        <v>0.95099817310492729</v>
      </c>
      <c r="L36" s="211">
        <v>0.91458891882456017</v>
      </c>
      <c r="M36" s="211">
        <v>0.90787088128645754</v>
      </c>
      <c r="N36" s="211">
        <v>0.91155524925338849</v>
      </c>
      <c r="O36" s="211">
        <v>0.8968121467069804</v>
      </c>
      <c r="P36" s="333">
        <v>0.88150348150348146</v>
      </c>
    </row>
    <row r="37" spans="1:16" x14ac:dyDescent="0.25">
      <c r="A37" s="288" t="s">
        <v>149</v>
      </c>
      <c r="B37" s="211">
        <v>0.93958184027669589</v>
      </c>
      <c r="C37" s="211">
        <v>0.97267734342548573</v>
      </c>
      <c r="D37" s="211">
        <v>0.99595338789667442</v>
      </c>
      <c r="E37" s="211">
        <v>1.0073318649488581</v>
      </c>
      <c r="F37" s="211">
        <v>1.0672484753807794</v>
      </c>
      <c r="G37" s="211">
        <v>1.00100279885651</v>
      </c>
      <c r="H37" s="211">
        <v>0.98230444699533381</v>
      </c>
      <c r="I37" s="211">
        <v>0.95963605548369835</v>
      </c>
      <c r="J37" s="211">
        <v>0.95320551851136814</v>
      </c>
      <c r="K37" s="211">
        <v>0.94232743613016501</v>
      </c>
      <c r="L37" s="211">
        <v>0.93759446880471708</v>
      </c>
      <c r="M37" s="211">
        <v>0.94972117695062797</v>
      </c>
      <c r="N37" s="211">
        <v>0.96951116697579598</v>
      </c>
      <c r="O37" s="211">
        <v>0.96836876552273543</v>
      </c>
      <c r="P37" s="333">
        <v>0.98286243631310788</v>
      </c>
    </row>
    <row r="38" spans="1:16" x14ac:dyDescent="0.25">
      <c r="A38" s="288" t="s">
        <v>150</v>
      </c>
      <c r="B38" s="211">
        <v>0.89357665552443766</v>
      </c>
      <c r="C38" s="211">
        <v>0.91377699941622881</v>
      </c>
      <c r="D38" s="211">
        <v>0.93297461386628799</v>
      </c>
      <c r="E38" s="211">
        <v>0.94568059404905092</v>
      </c>
      <c r="F38" s="211">
        <v>0.96422883583146002</v>
      </c>
      <c r="G38" s="211">
        <v>0.98043516809730535</v>
      </c>
      <c r="H38" s="211">
        <v>0.95428763193219801</v>
      </c>
      <c r="I38" s="211">
        <v>0.94179398751079779</v>
      </c>
      <c r="J38" s="211">
        <v>0.93797429863296222</v>
      </c>
      <c r="K38" s="211">
        <v>0.91948854668205271</v>
      </c>
      <c r="L38" s="211">
        <v>0.91258410498967424</v>
      </c>
      <c r="M38" s="211">
        <v>0.91339289903546461</v>
      </c>
      <c r="N38" s="211">
        <v>0.91727561288579729</v>
      </c>
      <c r="O38" s="211">
        <v>0.89694352295252822</v>
      </c>
      <c r="P38" s="333">
        <v>0.88782834295623925</v>
      </c>
    </row>
    <row r="39" spans="1:16" ht="15.75" thickBot="1" x14ac:dyDescent="0.3">
      <c r="A39" s="289" t="s">
        <v>151</v>
      </c>
      <c r="B39" s="334">
        <v>0.96364883401920443</v>
      </c>
      <c r="C39" s="334">
        <v>0.99857072178549833</v>
      </c>
      <c r="D39" s="334">
        <v>1.0203133589884552</v>
      </c>
      <c r="E39" s="334">
        <v>0.99802197802197801</v>
      </c>
      <c r="F39" s="334">
        <v>1.0222264959613165</v>
      </c>
      <c r="G39" s="334">
        <v>0.98403670733047588</v>
      </c>
      <c r="H39" s="334">
        <v>0.97523704823416246</v>
      </c>
      <c r="I39" s="334">
        <v>0.95069028106264786</v>
      </c>
      <c r="J39" s="334">
        <v>0.94407442065283209</v>
      </c>
      <c r="K39" s="334">
        <v>0.92479047198941333</v>
      </c>
      <c r="L39" s="334">
        <v>0.92597204925972054</v>
      </c>
      <c r="M39" s="334">
        <v>0.93706682996075374</v>
      </c>
      <c r="N39" s="334">
        <v>0.92993273542600896</v>
      </c>
      <c r="O39" s="334">
        <v>0.94724945610713984</v>
      </c>
      <c r="P39" s="335">
        <v>0.9504735821065845</v>
      </c>
    </row>
  </sheetData>
  <mergeCells count="2">
    <mergeCell ref="A13:A14"/>
    <mergeCell ref="B13:P13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Portada</vt:lpstr>
      <vt:lpstr>Contraportada</vt:lpstr>
      <vt:lpstr>Indice</vt:lpstr>
      <vt:lpstr>Tabla_01</vt:lpstr>
      <vt:lpstr>Tabla_02</vt:lpstr>
      <vt:lpstr>Tabla_03</vt:lpstr>
      <vt:lpstr>Tabla_04</vt:lpstr>
      <vt:lpstr>Tabla_05</vt:lpstr>
      <vt:lpstr>Tabla_06</vt:lpstr>
      <vt:lpstr>Tabla_07</vt:lpstr>
      <vt:lpstr>Tabla_08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Paulina Arias Narvaez</dc:creator>
  <cp:lastModifiedBy>Johanna Paulina Arias Narvaez</cp:lastModifiedBy>
  <dcterms:created xsi:type="dcterms:W3CDTF">2021-10-14T15:41:19Z</dcterms:created>
  <dcterms:modified xsi:type="dcterms:W3CDTF">2025-07-16T21:57:12Z</dcterms:modified>
</cp:coreProperties>
</file>