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a.arias\Documents\Johanna\Actualización formatos Datos Abiertos\2025\Información educativa\Estudiantes\"/>
    </mc:Choice>
  </mc:AlternateContent>
  <xr:revisionPtr revIDLastSave="0" documentId="13_ncr:1_{DD791982-77A8-48CC-97AF-FEFD78D22A5E}" xr6:coauthVersionLast="47" xr6:coauthVersionMax="47" xr10:uidLastSave="{00000000-0000-0000-0000-000000000000}"/>
  <bookViews>
    <workbookView showSheetTabs="0" xWindow="4485" yWindow="795" windowWidth="22215" windowHeight="13965" tabRatio="745" xr2:uid="{6D0DD53B-44DE-48D3-A56C-FE1BBA999B1D}"/>
  </bookViews>
  <sheets>
    <sheet name="Portada" sheetId="6" r:id="rId1"/>
    <sheet name="Contraportada" sheetId="7" r:id="rId2"/>
    <sheet name="Indice" sheetId="8" r:id="rId3"/>
    <sheet name="Tabla_01" sheetId="1" r:id="rId4"/>
    <sheet name="Tabla_02" sheetId="2" r:id="rId5"/>
    <sheet name="Tabla_03" sheetId="4" r:id="rId6"/>
    <sheet name="Tabla_04" sheetId="5" r:id="rId7"/>
    <sheet name="Tabla_05" sheetId="9" r:id="rId8"/>
    <sheet name="Tabla_06" sheetId="10" r:id="rId9"/>
    <sheet name="Tabla_07" sheetId="11" r:id="rId10"/>
    <sheet name="Tabla_08" sheetId="12" r:id="rId11"/>
    <sheet name="Hoja3" sheetId="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9" i="4" l="1"/>
  <c r="AG33" i="4"/>
  <c r="AG25" i="4"/>
  <c r="AG21" i="4"/>
  <c r="AG19" i="4"/>
  <c r="AG16" i="4"/>
  <c r="AG19" i="1"/>
  <c r="AG30" i="1"/>
  <c r="AG16" i="1"/>
  <c r="Q33" i="4"/>
  <c r="Q29" i="4"/>
  <c r="Q25" i="4"/>
  <c r="Q21" i="4"/>
  <c r="Q19" i="4"/>
  <c r="Q16" i="4"/>
  <c r="Q15" i="1"/>
  <c r="C33" i="4"/>
  <c r="AF16" i="4"/>
  <c r="AF19" i="4"/>
  <c r="AF21" i="4"/>
  <c r="AF25" i="4"/>
  <c r="AF29" i="4"/>
  <c r="AF33" i="4"/>
  <c r="P16" i="4"/>
  <c r="P19" i="4"/>
  <c r="P21" i="4"/>
  <c r="P25" i="4"/>
  <c r="P29" i="4"/>
  <c r="P33" i="4"/>
  <c r="P16" i="1"/>
  <c r="P19" i="1"/>
  <c r="P30" i="1"/>
  <c r="AF16" i="1"/>
  <c r="AF19" i="1"/>
  <c r="AF30" i="1"/>
  <c r="S19" i="1"/>
  <c r="S16" i="1"/>
  <c r="AE30" i="1"/>
  <c r="AE19" i="1"/>
  <c r="AE16" i="1"/>
  <c r="AE16" i="4"/>
  <c r="AE19" i="4"/>
  <c r="AE21" i="4"/>
  <c r="AE25" i="4"/>
  <c r="AE29" i="4"/>
  <c r="AE33" i="4"/>
  <c r="O16" i="4"/>
  <c r="O19" i="4"/>
  <c r="O21" i="4"/>
  <c r="O25" i="4"/>
  <c r="O29" i="4"/>
  <c r="O33" i="4"/>
  <c r="M30" i="1"/>
  <c r="N30" i="1"/>
  <c r="O16" i="1"/>
  <c r="O19" i="1"/>
  <c r="O30" i="1"/>
  <c r="N19" i="1"/>
  <c r="AD33" i="4"/>
  <c r="AD29" i="4"/>
  <c r="AD25" i="4"/>
  <c r="AD21" i="4"/>
  <c r="AD19" i="4"/>
  <c r="AD16" i="4"/>
  <c r="N33" i="4"/>
  <c r="N29" i="4"/>
  <c r="N25" i="4"/>
  <c r="N21" i="4"/>
  <c r="N19" i="4"/>
  <c r="N16" i="4"/>
  <c r="AC16" i="1"/>
  <c r="AD16" i="1"/>
  <c r="AG15" i="4" l="1"/>
  <c r="AG15" i="1"/>
  <c r="Q15" i="4"/>
  <c r="P15" i="4"/>
  <c r="AF15" i="4"/>
  <c r="O15" i="4"/>
  <c r="AE15" i="4"/>
  <c r="P15" i="1"/>
  <c r="AF15" i="1"/>
  <c r="O15" i="1"/>
  <c r="AE15" i="1"/>
  <c r="AD15" i="4"/>
  <c r="N15" i="4"/>
  <c r="AD19" i="1"/>
  <c r="AD30" i="1"/>
  <c r="N16" i="1"/>
  <c r="T19" i="1"/>
  <c r="U19" i="1"/>
  <c r="V19" i="1"/>
  <c r="W19" i="1"/>
  <c r="X19" i="1"/>
  <c r="Y19" i="1"/>
  <c r="Z19" i="1"/>
  <c r="AA19" i="1"/>
  <c r="AB19" i="1"/>
  <c r="AC19" i="1"/>
  <c r="S30" i="1"/>
  <c r="S15" i="1" s="1"/>
  <c r="T30" i="1"/>
  <c r="U30" i="1"/>
  <c r="V30" i="1"/>
  <c r="W30" i="1"/>
  <c r="X30" i="1"/>
  <c r="Y30" i="1"/>
  <c r="Z30" i="1"/>
  <c r="AA30" i="1"/>
  <c r="AB30" i="1"/>
  <c r="AC30" i="1"/>
  <c r="D33" i="4"/>
  <c r="E33" i="4"/>
  <c r="F33" i="4"/>
  <c r="G33" i="4"/>
  <c r="H33" i="4"/>
  <c r="I33" i="4"/>
  <c r="J33" i="4"/>
  <c r="K33" i="4"/>
  <c r="L33" i="4"/>
  <c r="M33" i="4"/>
  <c r="S33" i="4"/>
  <c r="T33" i="4"/>
  <c r="U33" i="4"/>
  <c r="V33" i="4"/>
  <c r="W33" i="4"/>
  <c r="X33" i="4"/>
  <c r="Y33" i="4"/>
  <c r="Z33" i="4"/>
  <c r="AA33" i="4"/>
  <c r="AB33" i="4"/>
  <c r="AC33" i="4"/>
  <c r="D29" i="4"/>
  <c r="E29" i="4"/>
  <c r="F29" i="4"/>
  <c r="G29" i="4"/>
  <c r="H29" i="4"/>
  <c r="I29" i="4"/>
  <c r="J29" i="4"/>
  <c r="K29" i="4"/>
  <c r="L29" i="4"/>
  <c r="M29" i="4"/>
  <c r="S29" i="4"/>
  <c r="T29" i="4"/>
  <c r="U29" i="4"/>
  <c r="V29" i="4"/>
  <c r="W29" i="4"/>
  <c r="X29" i="4"/>
  <c r="Y29" i="4"/>
  <c r="Z29" i="4"/>
  <c r="AA29" i="4"/>
  <c r="AB29" i="4"/>
  <c r="AC29" i="4"/>
  <c r="C29" i="4"/>
  <c r="D25" i="4"/>
  <c r="E25" i="4"/>
  <c r="F25" i="4"/>
  <c r="G25" i="4"/>
  <c r="H25" i="4"/>
  <c r="I25" i="4"/>
  <c r="J25" i="4"/>
  <c r="K25" i="4"/>
  <c r="L25" i="4"/>
  <c r="M25" i="4"/>
  <c r="S25" i="4"/>
  <c r="T25" i="4"/>
  <c r="U25" i="4"/>
  <c r="V25" i="4"/>
  <c r="W25" i="4"/>
  <c r="X25" i="4"/>
  <c r="Y25" i="4"/>
  <c r="Z25" i="4"/>
  <c r="AA25" i="4"/>
  <c r="AB25" i="4"/>
  <c r="AC25" i="4"/>
  <c r="C25" i="4"/>
  <c r="D21" i="4"/>
  <c r="E21" i="4"/>
  <c r="F21" i="4"/>
  <c r="G21" i="4"/>
  <c r="H21" i="4"/>
  <c r="I21" i="4"/>
  <c r="J21" i="4"/>
  <c r="K21" i="4"/>
  <c r="L21" i="4"/>
  <c r="M21" i="4"/>
  <c r="S21" i="4"/>
  <c r="T21" i="4"/>
  <c r="U21" i="4"/>
  <c r="V21" i="4"/>
  <c r="W21" i="4"/>
  <c r="X21" i="4"/>
  <c r="Y21" i="4"/>
  <c r="Z21" i="4"/>
  <c r="AA21" i="4"/>
  <c r="AB21" i="4"/>
  <c r="AC21" i="4"/>
  <c r="C21" i="4"/>
  <c r="D19" i="4"/>
  <c r="E19" i="4"/>
  <c r="F19" i="4"/>
  <c r="G19" i="4"/>
  <c r="H19" i="4"/>
  <c r="I19" i="4"/>
  <c r="J19" i="4"/>
  <c r="K19" i="4"/>
  <c r="L19" i="4"/>
  <c r="M19" i="4"/>
  <c r="S19" i="4"/>
  <c r="T19" i="4"/>
  <c r="U19" i="4"/>
  <c r="V19" i="4"/>
  <c r="W19" i="4"/>
  <c r="X19" i="4"/>
  <c r="Y19" i="4"/>
  <c r="Z19" i="4"/>
  <c r="AA19" i="4"/>
  <c r="AB19" i="4"/>
  <c r="AC19" i="4"/>
  <c r="C19" i="4"/>
  <c r="D16" i="4"/>
  <c r="E16" i="4"/>
  <c r="F16" i="4"/>
  <c r="G16" i="4"/>
  <c r="H16" i="4"/>
  <c r="I16" i="4"/>
  <c r="J16" i="4"/>
  <c r="K16" i="4"/>
  <c r="L16" i="4"/>
  <c r="M16" i="4"/>
  <c r="S16" i="4"/>
  <c r="T16" i="4"/>
  <c r="U16" i="4"/>
  <c r="V16" i="4"/>
  <c r="W16" i="4"/>
  <c r="X16" i="4"/>
  <c r="Y16" i="4"/>
  <c r="Z16" i="4"/>
  <c r="AA16" i="4"/>
  <c r="AB16" i="4"/>
  <c r="AC16" i="4"/>
  <c r="C16" i="4"/>
  <c r="D19" i="1"/>
  <c r="E19" i="1"/>
  <c r="F19" i="1"/>
  <c r="G19" i="1"/>
  <c r="H19" i="1"/>
  <c r="I19" i="1"/>
  <c r="J19" i="1"/>
  <c r="K19" i="1"/>
  <c r="L19" i="1"/>
  <c r="M19" i="1"/>
  <c r="C19" i="1"/>
  <c r="T16" i="1"/>
  <c r="U16" i="1"/>
  <c r="V16" i="1"/>
  <c r="W16" i="1"/>
  <c r="X16" i="1"/>
  <c r="Y16" i="1"/>
  <c r="Z16" i="1"/>
  <c r="AA16" i="1"/>
  <c r="AB16" i="1"/>
  <c r="D30" i="1"/>
  <c r="E30" i="1"/>
  <c r="F30" i="1"/>
  <c r="G30" i="1"/>
  <c r="H30" i="1"/>
  <c r="I30" i="1"/>
  <c r="J30" i="1"/>
  <c r="K30" i="1"/>
  <c r="L30" i="1"/>
  <c r="C30" i="1"/>
  <c r="M16" i="1"/>
  <c r="D16" i="1"/>
  <c r="E16" i="1"/>
  <c r="F16" i="1"/>
  <c r="G16" i="1"/>
  <c r="H16" i="1"/>
  <c r="I16" i="1"/>
  <c r="J16" i="1"/>
  <c r="K16" i="1"/>
  <c r="L16" i="1"/>
  <c r="C16" i="1"/>
  <c r="AC15" i="1" l="1"/>
  <c r="AD15" i="1"/>
  <c r="S15" i="4"/>
  <c r="H15" i="1"/>
  <c r="Y15" i="1"/>
  <c r="L15" i="1"/>
  <c r="D15" i="1"/>
  <c r="K15" i="1"/>
  <c r="J15" i="1"/>
  <c r="M15" i="1"/>
  <c r="N15" i="1"/>
  <c r="V15" i="1"/>
  <c r="U15" i="1"/>
  <c r="G15" i="1"/>
  <c r="AB15" i="1"/>
  <c r="F15" i="1"/>
  <c r="I15" i="1"/>
  <c r="AA15" i="1"/>
  <c r="C15" i="1"/>
  <c r="E15" i="1"/>
  <c r="T15" i="1"/>
  <c r="X15" i="1"/>
  <c r="W15" i="1"/>
  <c r="Z15" i="1"/>
  <c r="J15" i="4"/>
  <c r="AB15" i="4"/>
  <c r="T15" i="4"/>
  <c r="G15" i="4"/>
  <c r="X15" i="4"/>
  <c r="AA15" i="4"/>
  <c r="F15" i="4"/>
  <c r="W15" i="4"/>
  <c r="Z15" i="4"/>
  <c r="M15" i="4"/>
  <c r="E15" i="4"/>
  <c r="C15" i="4"/>
  <c r="D15" i="4"/>
  <c r="V15" i="4"/>
  <c r="K15" i="4"/>
  <c r="I15" i="4"/>
  <c r="AC15" i="4"/>
  <c r="U15" i="4"/>
  <c r="H15" i="4"/>
  <c r="Y15" i="4"/>
  <c r="L15" i="4"/>
</calcChain>
</file>

<file path=xl/sharedStrings.xml><?xml version="1.0" encoding="utf-8"?>
<sst xmlns="http://schemas.openxmlformats.org/spreadsheetml/2006/main" count="357" uniqueCount="186">
  <si>
    <t>Índice de Contenido</t>
  </si>
  <si>
    <t xml:space="preserve">Tabla 1. </t>
  </si>
  <si>
    <t xml:space="preserve">Fuente: </t>
  </si>
  <si>
    <t>Registros Administrativos del Ministerio de Educación - Proyección Poblacional INEC.</t>
  </si>
  <si>
    <t xml:space="preserve">Elaborado por: </t>
  </si>
  <si>
    <t>* Archivo Maestro de Instituciones Educativas (AMIE).</t>
  </si>
  <si>
    <t>Total Nacional</t>
  </si>
  <si>
    <t>Inicial</t>
  </si>
  <si>
    <t>Total Inicial</t>
  </si>
  <si>
    <t>Grupo 3 años</t>
  </si>
  <si>
    <t>Grupo 4 años</t>
  </si>
  <si>
    <t>EGB</t>
  </si>
  <si>
    <t>Total EGB</t>
  </si>
  <si>
    <t>1er año Básica</t>
  </si>
  <si>
    <t>2do año Básica</t>
  </si>
  <si>
    <t>3er año Básica</t>
  </si>
  <si>
    <t>4to año Básica</t>
  </si>
  <si>
    <t>5to año Básica</t>
  </si>
  <si>
    <t>6to año Básica</t>
  </si>
  <si>
    <t>7mo año Básica</t>
  </si>
  <si>
    <t>8vo año Básica</t>
  </si>
  <si>
    <t>9no año Básica</t>
  </si>
  <si>
    <t>10mo año Básica</t>
  </si>
  <si>
    <t>Bachillerato</t>
  </si>
  <si>
    <t>Total Bachillerato</t>
  </si>
  <si>
    <t>1er Año Bachillerato</t>
  </si>
  <si>
    <t>2do Año Bachillerato</t>
  </si>
  <si>
    <t>3er Año Bachillerato</t>
  </si>
  <si>
    <t>2010-2011 Inicio</t>
  </si>
  <si>
    <t>2011-2012 Inicio</t>
  </si>
  <si>
    <t>2012-2013 Inicio</t>
  </si>
  <si>
    <t>2013-2014 Inicio</t>
  </si>
  <si>
    <t>2014-2015 Inicio</t>
  </si>
  <si>
    <t>2015-2016 Inicio</t>
  </si>
  <si>
    <t>2016-2017 Inicio</t>
  </si>
  <si>
    <t>2017-2018 Inicio</t>
  </si>
  <si>
    <t>2018-2019 Inicio</t>
  </si>
  <si>
    <t>2019-2020 Inicio</t>
  </si>
  <si>
    <t>2020-2021 Inicio</t>
  </si>
  <si>
    <t>Preparatoria</t>
  </si>
  <si>
    <t>Tasa Bruta de Matrícula</t>
  </si>
  <si>
    <t>*Número de Matriculados</t>
  </si>
  <si>
    <t>**Proyección Poblacional INEC</t>
  </si>
  <si>
    <t>Educación Elemental</t>
  </si>
  <si>
    <t>Educación Media</t>
  </si>
  <si>
    <t>Educación Superior</t>
  </si>
  <si>
    <t>Total Educación Elemental</t>
  </si>
  <si>
    <t xml:space="preserve">Tabla 3. </t>
  </si>
  <si>
    <t>NIVEL</t>
  </si>
  <si>
    <t>SUBNIVEL</t>
  </si>
  <si>
    <t xml:space="preserve">Tabla 2. </t>
  </si>
  <si>
    <t xml:space="preserve">Tabla 4. </t>
  </si>
  <si>
    <t xml:space="preserve">2010-2011 </t>
  </si>
  <si>
    <t xml:space="preserve">2011-2012 </t>
  </si>
  <si>
    <t xml:space="preserve">2012-2013 </t>
  </si>
  <si>
    <t xml:space="preserve">2013-2014 </t>
  </si>
  <si>
    <t xml:space="preserve">2014-2015 </t>
  </si>
  <si>
    <t xml:space="preserve">2015-2016 </t>
  </si>
  <si>
    <t xml:space="preserve">2016-2017 </t>
  </si>
  <si>
    <t xml:space="preserve">2017-2018 </t>
  </si>
  <si>
    <t xml:space="preserve">2018-2019 </t>
  </si>
  <si>
    <t xml:space="preserve">2019-2020 </t>
  </si>
  <si>
    <t>2020-2021</t>
  </si>
  <si>
    <t>Tasa Bruta de Matrícula de estudiantes del grupo de 3 años a 3ro. de bachillerato registrados en instituciones de tipo educación ordinaria.</t>
  </si>
  <si>
    <t>Tasa Bruta de Matrícula de estudiantes del grupo de 3 años a 3ro. de bachillerato registrados en instituciones de tipo educación ordinaria, según subnivel educativo.</t>
  </si>
  <si>
    <t>Tabla 1. Total de estudiantes del grupo de 3 años a 3ro. de bachillerato registrados en instituciones de tipo educación ordinaria.</t>
  </si>
  <si>
    <t>Tabla 2. Tasa Bruta de Matrícula de estudiantes del grupo de 3 años a 3ro. de bachillerato registrados en instituciones de tipo educación ordinaria.</t>
  </si>
  <si>
    <t>Tabla 3. Total de estudiantes del grupo de 3 años a 3ro. de bachillerato registrados en instituciones de tipo educación ordinaria, según subnivel educativo</t>
  </si>
  <si>
    <t>Tabla 4. Tasa Bruta de Matrícula de estudiantes del grupo de 3 años a 3ro. de bachillerato registrados en instituciones de tipo educación ordinaria, según subnivel educativo.</t>
  </si>
  <si>
    <t>Edad</t>
  </si>
  <si>
    <t xml:space="preserve">Edad </t>
  </si>
  <si>
    <t>Tasa Bruta de Matrícula Grupo 3 años</t>
  </si>
  <si>
    <t>Tasa Bruta de Matrícula Nacional del SNE ordinaria</t>
  </si>
  <si>
    <t>Tasa Bruta de Matrícula Grupo 4 años</t>
  </si>
  <si>
    <t>Tasa Bruta de Matrícula 1er año Básica</t>
  </si>
  <si>
    <t>Tasa Bruta de Matrícula Inicial</t>
  </si>
  <si>
    <t xml:space="preserve"> Grupo 3 años</t>
  </si>
  <si>
    <t xml:space="preserve"> Grupo 4 años</t>
  </si>
  <si>
    <t xml:space="preserve"> 1er año Básica</t>
  </si>
  <si>
    <t xml:space="preserve"> 2do año Básica</t>
  </si>
  <si>
    <t xml:space="preserve"> 3er año Básica</t>
  </si>
  <si>
    <t xml:space="preserve"> 4to año Básica</t>
  </si>
  <si>
    <t xml:space="preserve"> Total Educación Media</t>
  </si>
  <si>
    <t xml:space="preserve"> 5to año Básica</t>
  </si>
  <si>
    <t xml:space="preserve"> 6to año Básica</t>
  </si>
  <si>
    <t xml:space="preserve"> 7mo año Básica</t>
  </si>
  <si>
    <t xml:space="preserve"> Total Educación Superior</t>
  </si>
  <si>
    <t xml:space="preserve"> 8vo año Básica</t>
  </si>
  <si>
    <t xml:space="preserve"> 9no año Básica</t>
  </si>
  <si>
    <t xml:space="preserve"> 10mo año Básica</t>
  </si>
  <si>
    <t xml:space="preserve"> Total Bachillerato</t>
  </si>
  <si>
    <t xml:space="preserve"> 1er Año Bachillerato</t>
  </si>
  <si>
    <t xml:space="preserve"> 2do Año Bachillerato</t>
  </si>
  <si>
    <t xml:space="preserve"> 3er Año Bachillerato</t>
  </si>
  <si>
    <t xml:space="preserve"> Total Preparatoria</t>
  </si>
  <si>
    <t>Tasa Bruta de Matrícula EGB</t>
  </si>
  <si>
    <t>Tasa Bruta de Matrícula 2do año Básica</t>
  </si>
  <si>
    <t>Tasa Bruta de Matrícula 3er año Básica</t>
  </si>
  <si>
    <t>Tasa Bruta de Matrícula 4to año Básica</t>
  </si>
  <si>
    <t>Tasa Bruta de Matrícula 5to año Básica</t>
  </si>
  <si>
    <t>Tasa Bruta de Matrícula 6to año Básica</t>
  </si>
  <si>
    <t>Tasa Bruta de Matrícula 7mo año Básica</t>
  </si>
  <si>
    <t>Tasa Bruta de Matrícula 8vo año Básica</t>
  </si>
  <si>
    <t>Tasa Bruta de Matrícula 9no año Básica</t>
  </si>
  <si>
    <t>Tasa Bruta de Matrícula 10mo año Básica</t>
  </si>
  <si>
    <t>Tasa Bruta de Matrícula Bachillerato</t>
  </si>
  <si>
    <t>Tasa Bruta de Matrícula 1er Año Bachillerato</t>
  </si>
  <si>
    <t>Tasa Bruta de Matrícula 2do Año Bachillerato</t>
  </si>
  <si>
    <t>Tasa Bruta de Matrícula 3er Año Bachillerato</t>
  </si>
  <si>
    <t>2021-2022 Inicio</t>
  </si>
  <si>
    <t>2021-2022</t>
  </si>
  <si>
    <t>Dirección Nacional de Análisis e Información Educativa (DNAIE) / Coordinación General de Planificación (CGP) / Ministerio de Educación (MinEduc).</t>
  </si>
  <si>
    <t>Tasa Bruta de Matrícula Preparatoria</t>
  </si>
  <si>
    <t>Tasa Bruta de Matrícula Educación Elemental</t>
  </si>
  <si>
    <t>Tasa Bruta de Matrícula Educación Media</t>
  </si>
  <si>
    <t>Tasa Bruta de Matrícula Educación Superior</t>
  </si>
  <si>
    <t>2022-2023 Inicio</t>
  </si>
  <si>
    <t>2022-2023</t>
  </si>
  <si>
    <t>Tasa Bruta de Matrícula 5to año de Básica</t>
  </si>
  <si>
    <t>Tasa Bruta de Matrícula 6to año de Básica</t>
  </si>
  <si>
    <t>Tasa Bruta de Matrícula 7mo año de Básica</t>
  </si>
  <si>
    <t>Tasa Bruta de Matrícula 8vo año de Básica</t>
  </si>
  <si>
    <t>Tasa Bruta de Matrícula 9no año de Básica</t>
  </si>
  <si>
    <t>Tasa Bruta de Matrícula 10mo año de Básica</t>
  </si>
  <si>
    <t>Tasa Bruta de Matrícula 1er año de Bachillerato</t>
  </si>
  <si>
    <t>Tasa Bruta de Matrícula 2do año de Bachillerato</t>
  </si>
  <si>
    <t>Tasa Bruta de Matrícula 3er año de Bachillerato</t>
  </si>
  <si>
    <t>2023-2024 Inicio</t>
  </si>
  <si>
    <t>2023-2024</t>
  </si>
  <si>
    <t>Total de estudiantes del grupo de 3 años a 3ro. de bachillerato registrados en instituciones de tipo educación ordinaria y proyecciones poblacionales del INEC.</t>
  </si>
  <si>
    <t>Total de estudiantes del grupo de 3 años a 3ro. de bachillerato registrados en instituciones de tipo educación ordinaria, según subnivel educativo y proyecciones poblacionales del INEC.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</si>
  <si>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</si>
  <si>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</si>
  <si>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</si>
  <si>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</si>
  <si>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</si>
  <si>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</si>
  <si>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</si>
  <si>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</si>
  <si>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</si>
  <si>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</si>
  <si>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</si>
  <si>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</si>
  <si>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</si>
  <si>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</si>
  <si>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</si>
  <si>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</si>
  <si>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</si>
  <si>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</si>
  <si>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</si>
  <si>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</si>
  <si>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</si>
  <si>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</si>
  <si>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</si>
  <si>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</si>
  <si>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</si>
  <si>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Zona No Delimitada</t>
  </si>
  <si>
    <t>De 3 años a 17 años</t>
  </si>
  <si>
    <t>PROVINCIAS</t>
  </si>
  <si>
    <t>Tabla 6. Tasa Bruta de Matrícula de estudiantes del grupo de 3 años a 3ro. de bachillerato registrados en instituciones de tipo educación ordinaria, según provincias.</t>
  </si>
  <si>
    <t>Tabla 5. Total de estudiantes del grupo de 3 años a 3ro. de bachillerato registrados en instituciones de tipo educación ordinaria, según provincias.</t>
  </si>
  <si>
    <t xml:space="preserve">                                * Archivo Maestro de Instituciones Educativas (AMIE).</t>
  </si>
  <si>
    <r>
      <t xml:space="preserve">Fuente:                   </t>
    </r>
    <r>
      <rPr>
        <sz val="10"/>
        <rFont val="Times New Roman"/>
        <family val="1"/>
      </rPr>
      <t>Registros Administrativos del Ministerio de Educación - Proyección Poblacional INEC.</t>
    </r>
  </si>
  <si>
    <r>
      <t xml:space="preserve">Elaborado por:         </t>
    </r>
    <r>
      <rPr>
        <sz val="11"/>
        <rFont val="Times New Roman"/>
        <family val="1"/>
      </rPr>
      <t>Dirección Nacional de Análisis e Información Educativa (DNAIE) / Coordinación General de Planificación (CGP) / Ministerio de Educación (MinEduc).</t>
    </r>
  </si>
  <si>
    <r>
      <t xml:space="preserve">Elaborado por:     </t>
    </r>
    <r>
      <rPr>
        <sz val="10"/>
        <rFont val="Times New Roman"/>
        <family val="1"/>
      </rPr>
      <t>Dirección Nacional de Análisis e Información Educativa (DNAIE) / Coordinación General de Planificación (CGP) / Ministerio de Educación (MinEduc).</t>
    </r>
  </si>
  <si>
    <r>
      <t xml:space="preserve">Fuente:                </t>
    </r>
    <r>
      <rPr>
        <sz val="10"/>
        <rFont val="Times New Roman"/>
        <family val="1"/>
      </rPr>
      <t>Registros Administrativos del Ministerio de Educación - Proyección Poblacional INEC.</t>
    </r>
  </si>
  <si>
    <t>Hombres</t>
  </si>
  <si>
    <t>Mujeres</t>
  </si>
  <si>
    <t xml:space="preserve">                              * Archivo Maestro de Instituciones Educativas (AMIE).</t>
  </si>
  <si>
    <t>SEXO</t>
  </si>
  <si>
    <t>Tabla 7. Total de estudiantes del grupo de 3 años a 3ro. de bachillerato registrados en instituciones de tipo educación ordinaria, según sexo.</t>
  </si>
  <si>
    <t>Tabla 8. Tasa Bruta de Matrícula de estudiantes del grupo de 3 años a 3ro. de bachillerato registrados en instituciones de tipo educación ordinaria, según sexo.</t>
  </si>
  <si>
    <r>
      <t xml:space="preserve">Elaborado por:      </t>
    </r>
    <r>
      <rPr>
        <sz val="10"/>
        <rFont val="Times New Roman"/>
        <family val="1"/>
      </rPr>
      <t xml:space="preserve"> Dirección Nacional de Análisis e Información Educativa (DNAIE) / Coordinación General de Planificación (CGP) / Ministerio de Educación (MinEduc).</t>
    </r>
  </si>
  <si>
    <r>
      <t xml:space="preserve">Tabla 5.                  </t>
    </r>
    <r>
      <rPr>
        <b/>
        <sz val="10"/>
        <rFont val="Times New Roman"/>
        <family val="1"/>
      </rPr>
      <t>Total de estudiantes del grupo de 3 años a 3ro. de bachillerato registrados en instituciones de tipo educación ordinaria, según provincias.</t>
    </r>
  </si>
  <si>
    <t>Tabla 6.                    Tasa Bruta de Matrícula de estudiantes del grupo de 3 años a 3ro. de bachillerato registrados en instituciones de tipo educación ordinaria, según provincias.</t>
  </si>
  <si>
    <r>
      <t xml:space="preserve">Tabla 7.                </t>
    </r>
    <r>
      <rPr>
        <b/>
        <sz val="10"/>
        <rFont val="Times New Roman"/>
        <family val="1"/>
      </rPr>
      <t>Total de estudiantes del grupo de 3 años a 3ro. de bachillerato registrados en instituciones de tipo educación ordinaria, según sexo.</t>
    </r>
  </si>
  <si>
    <t>Tabla 8.                    Tasa Bruta de Matrícula de estudiantes del grupo de 3 años a 3ro. de bachillerato registrados en instituciones de tipo educación ordinaria, según sexo.</t>
  </si>
  <si>
    <t>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</si>
  <si>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t>Registros Administrativos del Ministerio de Educación/Proyecciones Poblacionales INEC.</t>
  </si>
  <si>
    <r>
      <t xml:space="preserve">Fuente:                     </t>
    </r>
    <r>
      <rPr>
        <sz val="11"/>
        <rFont val="Times New Roman"/>
        <family val="1"/>
      </rPr>
      <t>Registros Administrativos del Ministerio de Educación/Proyecciones Poblacionales INEC.</t>
    </r>
  </si>
  <si>
    <t>Fuente:                      Registros Administrativos del Ministerio de Educación/Proyecciones Poblacionales INEC.</t>
  </si>
  <si>
    <t xml:space="preserve">                              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</si>
  <si>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t>2024-2025 Inicio</t>
  </si>
  <si>
    <t>2024-2025</t>
  </si>
  <si>
    <t xml:space="preserve">                                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</si>
  <si>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r>
      <rPr>
        <b/>
        <sz val="11"/>
        <rFont val="Times New Roman"/>
        <family val="1"/>
      </rPr>
      <t xml:space="preserve">Nota:        </t>
    </r>
    <r>
      <rPr>
        <sz val="11"/>
        <rFont val="Times New Roman"/>
        <family val="1"/>
      </rPr>
      <t xml:space="preserve">               INEC: </t>
    </r>
    <r>
      <rPr>
        <sz val="10"/>
        <rFont val="Times New Roman"/>
        <family val="1"/>
      </rPr>
      <t>La discrepancia entre la suma de las provincias y el total nacional se debe al redondeo de datos realizado para asegurar la coherencia en las estimaciones poblacionales.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</si>
</sst>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_-* #,##0.00_-;\-* #,##0.00_-;_-* &quot;-&quot;??_-;_-@_-"/>
    <numFmt numFmtId="166" formatCode="_ * #,##0_ ;_ * \-#,##0_ ;_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Times New Roman"/>
      <family val="1"/>
    </font>
    <font>
      <sz val="11"/>
      <name val="Barlow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horizontal="left" vertical="center"/>
    </xf>
    <xf numFmtId="0" fontId="4" fillId="0" borderId="0" xfId="0" applyFont="1"/>
    <xf numFmtId="0" fontId="6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7" fillId="0" borderId="0" xfId="0" applyFont="1" applyAlignment="1">
      <alignment vertical="center"/>
    </xf>
    <xf numFmtId="0" fontId="9" fillId="4" borderId="3" xfId="0" applyFont="1" applyFill="1" applyBorder="1" applyAlignment="1">
      <alignment horizontal="left" vertical="top"/>
    </xf>
    <xf numFmtId="0" fontId="17" fillId="0" borderId="0" xfId="0" applyFont="1"/>
    <xf numFmtId="0" fontId="9" fillId="4" borderId="5" xfId="0" applyFont="1" applyFill="1" applyBorder="1" applyAlignment="1">
      <alignment horizontal="left" vertical="top"/>
    </xf>
    <xf numFmtId="164" fontId="13" fillId="4" borderId="5" xfId="2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left" vertical="top"/>
    </xf>
    <xf numFmtId="164" fontId="13" fillId="4" borderId="9" xfId="2" applyNumberFormat="1" applyFont="1" applyFill="1" applyBorder="1" applyAlignment="1">
      <alignment horizontal="center"/>
    </xf>
    <xf numFmtId="164" fontId="13" fillId="0" borderId="13" xfId="2" applyNumberFormat="1" applyFont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164" fontId="13" fillId="5" borderId="5" xfId="2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16" fillId="0" borderId="0" xfId="0" applyFont="1"/>
    <xf numFmtId="0" fontId="9" fillId="5" borderId="13" xfId="0" applyFont="1" applyFill="1" applyBorder="1" applyAlignment="1">
      <alignment horizontal="left" vertical="top"/>
    </xf>
    <xf numFmtId="164" fontId="13" fillId="5" borderId="13" xfId="2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 vertical="top"/>
    </xf>
    <xf numFmtId="164" fontId="13" fillId="5" borderId="1" xfId="2" applyNumberFormat="1" applyFont="1" applyFill="1" applyBorder="1" applyAlignment="1">
      <alignment horizontal="center"/>
    </xf>
    <xf numFmtId="164" fontId="13" fillId="4" borderId="8" xfId="2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left" vertical="top"/>
    </xf>
    <xf numFmtId="164" fontId="13" fillId="6" borderId="1" xfId="2" applyNumberFormat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 vertical="top"/>
    </xf>
    <xf numFmtId="164" fontId="13" fillId="6" borderId="8" xfId="2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top"/>
    </xf>
    <xf numFmtId="164" fontId="13" fillId="7" borderId="1" xfId="2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left" vertical="top"/>
    </xf>
    <xf numFmtId="164" fontId="13" fillId="7" borderId="8" xfId="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top"/>
    </xf>
    <xf numFmtId="164" fontId="13" fillId="2" borderId="1" xfId="2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8" xfId="0" applyFont="1" applyFill="1" applyBorder="1" applyAlignment="1">
      <alignment horizontal="left" vertical="top"/>
    </xf>
    <xf numFmtId="164" fontId="13" fillId="2" borderId="8" xfId="2" applyNumberFormat="1" applyFont="1" applyFill="1" applyBorder="1" applyAlignment="1">
      <alignment horizontal="center"/>
    </xf>
    <xf numFmtId="164" fontId="13" fillId="6" borderId="17" xfId="2" applyNumberFormat="1" applyFont="1" applyFill="1" applyBorder="1" applyAlignment="1">
      <alignment horizontal="center"/>
    </xf>
    <xf numFmtId="164" fontId="13" fillId="7" borderId="17" xfId="2" applyNumberFormat="1" applyFont="1" applyFill="1" applyBorder="1" applyAlignment="1">
      <alignment horizontal="center"/>
    </xf>
    <xf numFmtId="164" fontId="13" fillId="7" borderId="5" xfId="2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top"/>
    </xf>
    <xf numFmtId="164" fontId="13" fillId="6" borderId="5" xfId="2" applyNumberFormat="1" applyFont="1" applyFill="1" applyBorder="1" applyAlignment="1">
      <alignment horizontal="center"/>
    </xf>
    <xf numFmtId="164" fontId="13" fillId="6" borderId="21" xfId="2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top"/>
    </xf>
    <xf numFmtId="0" fontId="9" fillId="7" borderId="5" xfId="0" applyFont="1" applyFill="1" applyBorder="1" applyAlignment="1">
      <alignment horizontal="left" vertical="top"/>
    </xf>
    <xf numFmtId="164" fontId="13" fillId="7" borderId="21" xfId="2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164" fontId="13" fillId="2" borderId="5" xfId="2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top"/>
    </xf>
    <xf numFmtId="164" fontId="13" fillId="4" borderId="21" xfId="2" applyNumberFormat="1" applyFont="1" applyFill="1" applyBorder="1" applyAlignment="1">
      <alignment horizontal="center"/>
    </xf>
    <xf numFmtId="164" fontId="13" fillId="0" borderId="21" xfId="2" applyNumberFormat="1" applyFont="1" applyBorder="1" applyAlignment="1">
      <alignment horizontal="center"/>
    </xf>
    <xf numFmtId="0" fontId="9" fillId="9" borderId="3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/>
    </xf>
    <xf numFmtId="164" fontId="13" fillId="9" borderId="5" xfId="2" applyNumberFormat="1" applyFont="1" applyFill="1" applyBorder="1" applyAlignment="1">
      <alignment horizontal="center"/>
    </xf>
    <xf numFmtId="164" fontId="13" fillId="9" borderId="21" xfId="2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top"/>
    </xf>
    <xf numFmtId="164" fontId="13" fillId="9" borderId="1" xfId="2" applyNumberFormat="1" applyFont="1" applyFill="1" applyBorder="1" applyAlignment="1">
      <alignment horizontal="center"/>
    </xf>
    <xf numFmtId="164" fontId="13" fillId="9" borderId="17" xfId="2" applyNumberFormat="1" applyFont="1" applyFill="1" applyBorder="1" applyAlignment="1">
      <alignment horizontal="center"/>
    </xf>
    <xf numFmtId="0" fontId="9" fillId="9" borderId="8" xfId="0" applyFont="1" applyFill="1" applyBorder="1" applyAlignment="1">
      <alignment horizontal="left" vertical="top"/>
    </xf>
    <xf numFmtId="164" fontId="13" fillId="9" borderId="8" xfId="2" applyNumberFormat="1" applyFont="1" applyFill="1" applyBorder="1" applyAlignment="1">
      <alignment horizontal="center"/>
    </xf>
    <xf numFmtId="164" fontId="9" fillId="4" borderId="10" xfId="2" applyNumberFormat="1" applyFont="1" applyFill="1" applyBorder="1" applyAlignment="1">
      <alignment horizontal="center"/>
    </xf>
    <xf numFmtId="164" fontId="9" fillId="4" borderId="12" xfId="2" applyNumberFormat="1" applyFont="1" applyFill="1" applyBorder="1" applyAlignment="1">
      <alignment horizontal="center"/>
    </xf>
    <xf numFmtId="164" fontId="9" fillId="5" borderId="10" xfId="2" applyNumberFormat="1" applyFont="1" applyFill="1" applyBorder="1" applyAlignment="1">
      <alignment horizontal="center"/>
    </xf>
    <xf numFmtId="164" fontId="9" fillId="5" borderId="12" xfId="2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center"/>
    </xf>
    <xf numFmtId="164" fontId="15" fillId="3" borderId="9" xfId="2" applyNumberFormat="1" applyFont="1" applyFill="1" applyBorder="1" applyAlignment="1">
      <alignment horizontal="center" vertical="center"/>
    </xf>
    <xf numFmtId="164" fontId="9" fillId="9" borderId="10" xfId="2" applyNumberFormat="1" applyFont="1" applyFill="1" applyBorder="1" applyAlignment="1">
      <alignment horizontal="center"/>
    </xf>
    <xf numFmtId="164" fontId="9" fillId="9" borderId="12" xfId="2" applyNumberFormat="1" applyFont="1" applyFill="1" applyBorder="1" applyAlignment="1">
      <alignment horizontal="center"/>
    </xf>
    <xf numFmtId="164" fontId="9" fillId="6" borderId="10" xfId="2" applyNumberFormat="1" applyFont="1" applyFill="1" applyBorder="1" applyAlignment="1">
      <alignment horizontal="center"/>
    </xf>
    <xf numFmtId="164" fontId="9" fillId="6" borderId="12" xfId="2" applyNumberFormat="1" applyFont="1" applyFill="1" applyBorder="1" applyAlignment="1">
      <alignment horizontal="center"/>
    </xf>
    <xf numFmtId="164" fontId="9" fillId="7" borderId="10" xfId="2" applyNumberFormat="1" applyFont="1" applyFill="1" applyBorder="1" applyAlignment="1">
      <alignment horizontal="center"/>
    </xf>
    <xf numFmtId="164" fontId="9" fillId="7" borderId="12" xfId="2" applyNumberFormat="1" applyFont="1" applyFill="1" applyBorder="1" applyAlignment="1">
      <alignment horizontal="center"/>
    </xf>
    <xf numFmtId="164" fontId="9" fillId="2" borderId="10" xfId="2" applyNumberFormat="1" applyFont="1" applyFill="1" applyBorder="1" applyAlignment="1">
      <alignment horizontal="center"/>
    </xf>
    <xf numFmtId="164" fontId="9" fillId="2" borderId="12" xfId="2" applyNumberFormat="1" applyFont="1" applyFill="1" applyBorder="1" applyAlignment="1">
      <alignment horizontal="center"/>
    </xf>
    <xf numFmtId="164" fontId="15" fillId="3" borderId="9" xfId="2" applyNumberFormat="1" applyFont="1" applyFill="1" applyBorder="1" applyAlignment="1">
      <alignment horizontal="center"/>
    </xf>
    <xf numFmtId="10" fontId="9" fillId="4" borderId="10" xfId="1" applyNumberFormat="1" applyFont="1" applyFill="1" applyBorder="1" applyAlignment="1">
      <alignment horizontal="center"/>
    </xf>
    <xf numFmtId="10" fontId="9" fillId="4" borderId="12" xfId="1" applyNumberFormat="1" applyFont="1" applyFill="1" applyBorder="1" applyAlignment="1">
      <alignment horizontal="center"/>
    </xf>
    <xf numFmtId="10" fontId="13" fillId="4" borderId="6" xfId="1" applyNumberFormat="1" applyFont="1" applyFill="1" applyBorder="1" applyAlignment="1">
      <alignment horizontal="center"/>
    </xf>
    <xf numFmtId="10" fontId="13" fillId="4" borderId="18" xfId="1" applyNumberFormat="1" applyFont="1" applyFill="1" applyBorder="1" applyAlignment="1">
      <alignment horizontal="center"/>
    </xf>
    <xf numFmtId="10" fontId="9" fillId="5" borderId="10" xfId="1" applyNumberFormat="1" applyFont="1" applyFill="1" applyBorder="1" applyAlignment="1">
      <alignment horizontal="center"/>
    </xf>
    <xf numFmtId="10" fontId="9" fillId="5" borderId="12" xfId="1" applyNumberFormat="1" applyFont="1" applyFill="1" applyBorder="1" applyAlignment="1">
      <alignment horizontal="center"/>
    </xf>
    <xf numFmtId="10" fontId="13" fillId="5" borderId="5" xfId="1" applyNumberFormat="1" applyFont="1" applyFill="1" applyBorder="1" applyAlignment="1">
      <alignment horizontal="center"/>
    </xf>
    <xf numFmtId="10" fontId="13" fillId="5" borderId="1" xfId="1" applyNumberFormat="1" applyFont="1" applyFill="1" applyBorder="1" applyAlignment="1">
      <alignment horizontal="center"/>
    </xf>
    <xf numFmtId="10" fontId="13" fillId="5" borderId="17" xfId="1" applyNumberFormat="1" applyFont="1" applyFill="1" applyBorder="1" applyAlignment="1">
      <alignment horizontal="center"/>
    </xf>
    <xf numFmtId="10" fontId="9" fillId="2" borderId="10" xfId="1" applyNumberFormat="1" applyFont="1" applyFill="1" applyBorder="1" applyAlignment="1">
      <alignment horizontal="center"/>
    </xf>
    <xf numFmtId="10" fontId="9" fillId="2" borderId="12" xfId="1" applyNumberFormat="1" applyFont="1" applyFill="1" applyBorder="1" applyAlignment="1">
      <alignment horizontal="center"/>
    </xf>
    <xf numFmtId="10" fontId="13" fillId="2" borderId="5" xfId="1" applyNumberFormat="1" applyFont="1" applyFill="1" applyBorder="1" applyAlignment="1">
      <alignment horizontal="center"/>
    </xf>
    <xf numFmtId="10" fontId="13" fillId="2" borderId="21" xfId="1" applyNumberFormat="1" applyFont="1" applyFill="1" applyBorder="1" applyAlignment="1">
      <alignment horizontal="center"/>
    </xf>
    <xf numFmtId="10" fontId="13" fillId="2" borderId="1" xfId="1" applyNumberFormat="1" applyFont="1" applyFill="1" applyBorder="1" applyAlignment="1">
      <alignment horizontal="center"/>
    </xf>
    <xf numFmtId="10" fontId="13" fillId="2" borderId="17" xfId="1" applyNumberFormat="1" applyFont="1" applyFill="1" applyBorder="1" applyAlignment="1">
      <alignment horizontal="center"/>
    </xf>
    <xf numFmtId="10" fontId="13" fillId="2" borderId="8" xfId="1" applyNumberFormat="1" applyFont="1" applyFill="1" applyBorder="1" applyAlignment="1">
      <alignment horizontal="center"/>
    </xf>
    <xf numFmtId="10" fontId="13" fillId="2" borderId="16" xfId="1" applyNumberFormat="1" applyFont="1" applyFill="1" applyBorder="1" applyAlignment="1">
      <alignment horizontal="center"/>
    </xf>
    <xf numFmtId="10" fontId="15" fillId="3" borderId="9" xfId="1" applyNumberFormat="1" applyFont="1" applyFill="1" applyBorder="1" applyAlignment="1">
      <alignment horizontal="center" wrapText="1"/>
    </xf>
    <xf numFmtId="10" fontId="9" fillId="9" borderId="10" xfId="1" applyNumberFormat="1" applyFont="1" applyFill="1" applyBorder="1" applyAlignment="1">
      <alignment horizontal="center"/>
    </xf>
    <xf numFmtId="10" fontId="9" fillId="9" borderId="12" xfId="1" applyNumberFormat="1" applyFont="1" applyFill="1" applyBorder="1" applyAlignment="1">
      <alignment horizontal="center"/>
    </xf>
    <xf numFmtId="10" fontId="13" fillId="9" borderId="1" xfId="1" applyNumberFormat="1" applyFont="1" applyFill="1" applyBorder="1" applyAlignment="1">
      <alignment horizontal="center"/>
    </xf>
    <xf numFmtId="10" fontId="13" fillId="9" borderId="17" xfId="1" applyNumberFormat="1" applyFont="1" applyFill="1" applyBorder="1" applyAlignment="1">
      <alignment horizontal="center"/>
    </xf>
    <xf numFmtId="10" fontId="9" fillId="6" borderId="10" xfId="1" applyNumberFormat="1" applyFont="1" applyFill="1" applyBorder="1" applyAlignment="1">
      <alignment horizontal="center"/>
    </xf>
    <xf numFmtId="10" fontId="13" fillId="6" borderId="1" xfId="1" applyNumberFormat="1" applyFont="1" applyFill="1" applyBorder="1" applyAlignment="1">
      <alignment horizontal="center"/>
    </xf>
    <xf numFmtId="10" fontId="13" fillId="6" borderId="17" xfId="1" applyNumberFormat="1" applyFont="1" applyFill="1" applyBorder="1" applyAlignment="1">
      <alignment horizontal="center"/>
    </xf>
    <xf numFmtId="10" fontId="9" fillId="7" borderId="10" xfId="1" applyNumberFormat="1" applyFont="1" applyFill="1" applyBorder="1" applyAlignment="1">
      <alignment horizontal="center"/>
    </xf>
    <xf numFmtId="10" fontId="9" fillId="7" borderId="12" xfId="1" applyNumberFormat="1" applyFont="1" applyFill="1" applyBorder="1" applyAlignment="1">
      <alignment horizontal="center"/>
    </xf>
    <xf numFmtId="10" fontId="13" fillId="7" borderId="1" xfId="1" applyNumberFormat="1" applyFont="1" applyFill="1" applyBorder="1" applyAlignment="1">
      <alignment horizontal="center"/>
    </xf>
    <xf numFmtId="10" fontId="13" fillId="7" borderId="17" xfId="1" applyNumberFormat="1" applyFont="1" applyFill="1" applyBorder="1" applyAlignment="1">
      <alignment horizontal="center"/>
    </xf>
    <xf numFmtId="164" fontId="15" fillId="3" borderId="31" xfId="2" applyNumberFormat="1" applyFont="1" applyFill="1" applyBorder="1" applyAlignment="1">
      <alignment horizontal="center" vertical="center"/>
    </xf>
    <xf numFmtId="164" fontId="9" fillId="4" borderId="32" xfId="2" applyNumberFormat="1" applyFont="1" applyFill="1" applyBorder="1" applyAlignment="1">
      <alignment horizontal="center"/>
    </xf>
    <xf numFmtId="164" fontId="13" fillId="4" borderId="30" xfId="2" applyNumberFormat="1" applyFont="1" applyFill="1" applyBorder="1" applyAlignment="1">
      <alignment horizontal="center"/>
    </xf>
    <xf numFmtId="164" fontId="13" fillId="0" borderId="30" xfId="2" applyNumberFormat="1" applyFont="1" applyBorder="1" applyAlignment="1">
      <alignment horizontal="center"/>
    </xf>
    <xf numFmtId="164" fontId="13" fillId="0" borderId="33" xfId="2" applyNumberFormat="1" applyFont="1" applyBorder="1" applyAlignment="1">
      <alignment horizontal="center"/>
    </xf>
    <xf numFmtId="164" fontId="13" fillId="0" borderId="1" xfId="2" applyNumberFormat="1" applyFont="1" applyBorder="1" applyAlignment="1">
      <alignment horizontal="center"/>
    </xf>
    <xf numFmtId="164" fontId="13" fillId="4" borderId="31" xfId="2" applyNumberFormat="1" applyFont="1" applyFill="1" applyBorder="1" applyAlignment="1">
      <alignment horizontal="center"/>
    </xf>
    <xf numFmtId="164" fontId="13" fillId="5" borderId="17" xfId="2" applyNumberFormat="1" applyFont="1" applyFill="1" applyBorder="1" applyAlignment="1">
      <alignment horizontal="center"/>
    </xf>
    <xf numFmtId="164" fontId="13" fillId="0" borderId="17" xfId="2" applyNumberFormat="1" applyFont="1" applyBorder="1" applyAlignment="1">
      <alignment horizontal="center"/>
    </xf>
    <xf numFmtId="164" fontId="13" fillId="0" borderId="8" xfId="2" applyNumberFormat="1" applyFont="1" applyBorder="1" applyAlignment="1">
      <alignment horizontal="center"/>
    </xf>
    <xf numFmtId="164" fontId="13" fillId="0" borderId="16" xfId="2" applyNumberFormat="1" applyFont="1" applyBorder="1" applyAlignment="1">
      <alignment horizontal="center"/>
    </xf>
    <xf numFmtId="164" fontId="13" fillId="4" borderId="6" xfId="2" applyNumberFormat="1" applyFont="1" applyFill="1" applyBorder="1" applyAlignment="1">
      <alignment horizontal="center"/>
    </xf>
    <xf numFmtId="164" fontId="13" fillId="4" borderId="18" xfId="2" applyNumberFormat="1" applyFont="1" applyFill="1" applyBorder="1" applyAlignment="1">
      <alignment horizontal="center"/>
    </xf>
    <xf numFmtId="164" fontId="13" fillId="5" borderId="9" xfId="2" applyNumberFormat="1" applyFont="1" applyFill="1" applyBorder="1" applyAlignment="1">
      <alignment horizontal="center"/>
    </xf>
    <xf numFmtId="10" fontId="13" fillId="4" borderId="5" xfId="1" applyNumberFormat="1" applyFont="1" applyFill="1" applyBorder="1" applyAlignment="1">
      <alignment horizontal="center"/>
    </xf>
    <xf numFmtId="10" fontId="13" fillId="4" borderId="21" xfId="1" applyNumberFormat="1" applyFont="1" applyFill="1" applyBorder="1" applyAlignment="1">
      <alignment horizontal="center"/>
    </xf>
    <xf numFmtId="10" fontId="13" fillId="5" borderId="21" xfId="1" applyNumberFormat="1" applyFont="1" applyFill="1" applyBorder="1" applyAlignment="1">
      <alignment horizontal="center"/>
    </xf>
    <xf numFmtId="164" fontId="13" fillId="5" borderId="27" xfId="2" applyNumberFormat="1" applyFont="1" applyFill="1" applyBorder="1" applyAlignment="1">
      <alignment horizontal="center"/>
    </xf>
    <xf numFmtId="164" fontId="13" fillId="9" borderId="6" xfId="2" applyNumberFormat="1" applyFont="1" applyFill="1" applyBorder="1" applyAlignment="1">
      <alignment horizontal="center"/>
    </xf>
    <xf numFmtId="164" fontId="13" fillId="9" borderId="18" xfId="2" applyNumberFormat="1" applyFont="1" applyFill="1" applyBorder="1" applyAlignment="1">
      <alignment horizontal="center"/>
    </xf>
    <xf numFmtId="164" fontId="13" fillId="6" borderId="6" xfId="2" applyNumberFormat="1" applyFont="1" applyFill="1" applyBorder="1" applyAlignment="1">
      <alignment horizontal="center"/>
    </xf>
    <xf numFmtId="164" fontId="13" fillId="6" borderId="18" xfId="2" applyNumberFormat="1" applyFont="1" applyFill="1" applyBorder="1" applyAlignment="1">
      <alignment horizontal="center"/>
    </xf>
    <xf numFmtId="164" fontId="13" fillId="7" borderId="6" xfId="2" applyNumberFormat="1" applyFont="1" applyFill="1" applyBorder="1" applyAlignment="1">
      <alignment horizontal="center"/>
    </xf>
    <xf numFmtId="164" fontId="13" fillId="7" borderId="18" xfId="2" applyNumberFormat="1" applyFont="1" applyFill="1" applyBorder="1" applyAlignment="1">
      <alignment horizontal="center"/>
    </xf>
    <xf numFmtId="10" fontId="15" fillId="3" borderId="31" xfId="1" applyNumberFormat="1" applyFont="1" applyFill="1" applyBorder="1" applyAlignment="1">
      <alignment horizontal="center" wrapText="1"/>
    </xf>
    <xf numFmtId="10" fontId="9" fillId="4" borderId="32" xfId="1" applyNumberFormat="1" applyFont="1" applyFill="1" applyBorder="1" applyAlignment="1">
      <alignment horizontal="center"/>
    </xf>
    <xf numFmtId="10" fontId="9" fillId="5" borderId="32" xfId="1" applyNumberFormat="1" applyFont="1" applyFill="1" applyBorder="1" applyAlignment="1">
      <alignment horizontal="center"/>
    </xf>
    <xf numFmtId="10" fontId="9" fillId="9" borderId="32" xfId="1" applyNumberFormat="1" applyFont="1" applyFill="1" applyBorder="1" applyAlignment="1">
      <alignment horizontal="center"/>
    </xf>
    <xf numFmtId="10" fontId="13" fillId="9" borderId="36" xfId="1" applyNumberFormat="1" applyFont="1" applyFill="1" applyBorder="1" applyAlignment="1">
      <alignment horizontal="center"/>
    </xf>
    <xf numFmtId="10" fontId="9" fillId="6" borderId="32" xfId="1" applyNumberFormat="1" applyFont="1" applyFill="1" applyBorder="1" applyAlignment="1">
      <alignment horizontal="center"/>
    </xf>
    <xf numFmtId="10" fontId="13" fillId="6" borderId="36" xfId="1" applyNumberFormat="1" applyFont="1" applyFill="1" applyBorder="1" applyAlignment="1">
      <alignment horizontal="center"/>
    </xf>
    <xf numFmtId="10" fontId="9" fillId="7" borderId="32" xfId="1" applyNumberFormat="1" applyFont="1" applyFill="1" applyBorder="1" applyAlignment="1">
      <alignment horizontal="center"/>
    </xf>
    <xf numFmtId="10" fontId="13" fillId="7" borderId="36" xfId="1" applyNumberFormat="1" applyFont="1" applyFill="1" applyBorder="1" applyAlignment="1">
      <alignment horizontal="center"/>
    </xf>
    <xf numFmtId="10" fontId="9" fillId="2" borderId="32" xfId="1" applyNumberFormat="1" applyFont="1" applyFill="1" applyBorder="1" applyAlignment="1">
      <alignment horizontal="center"/>
    </xf>
    <xf numFmtId="10" fontId="13" fillId="2" borderId="30" xfId="1" applyNumberFormat="1" applyFont="1" applyFill="1" applyBorder="1" applyAlignment="1">
      <alignment horizontal="center"/>
    </xf>
    <xf numFmtId="10" fontId="13" fillId="2" borderId="36" xfId="1" applyNumberFormat="1" applyFont="1" applyFill="1" applyBorder="1" applyAlignment="1">
      <alignment horizontal="center"/>
    </xf>
    <xf numFmtId="10" fontId="13" fillId="2" borderId="35" xfId="1" applyNumberFormat="1" applyFont="1" applyFill="1" applyBorder="1" applyAlignment="1">
      <alignment horizontal="center"/>
    </xf>
    <xf numFmtId="10" fontId="13" fillId="4" borderId="30" xfId="1" applyNumberFormat="1" applyFont="1" applyFill="1" applyBorder="1" applyAlignment="1">
      <alignment horizontal="center"/>
    </xf>
    <xf numFmtId="10" fontId="13" fillId="4" borderId="37" xfId="1" applyNumberFormat="1" applyFont="1" applyFill="1" applyBorder="1" applyAlignment="1">
      <alignment horizontal="center"/>
    </xf>
    <xf numFmtId="10" fontId="13" fillId="9" borderId="6" xfId="1" applyNumberFormat="1" applyFont="1" applyFill="1" applyBorder="1" applyAlignment="1">
      <alignment horizontal="center"/>
    </xf>
    <xf numFmtId="10" fontId="13" fillId="9" borderId="37" xfId="1" applyNumberFormat="1" applyFont="1" applyFill="1" applyBorder="1" applyAlignment="1">
      <alignment horizontal="center"/>
    </xf>
    <xf numFmtId="10" fontId="13" fillId="9" borderId="18" xfId="1" applyNumberFormat="1" applyFont="1" applyFill="1" applyBorder="1" applyAlignment="1">
      <alignment horizontal="center"/>
    </xf>
    <xf numFmtId="10" fontId="13" fillId="6" borderId="5" xfId="1" applyNumberFormat="1" applyFont="1" applyFill="1" applyBorder="1" applyAlignment="1">
      <alignment horizontal="center"/>
    </xf>
    <xf numFmtId="10" fontId="13" fillId="6" borderId="30" xfId="1" applyNumberFormat="1" applyFont="1" applyFill="1" applyBorder="1" applyAlignment="1">
      <alignment horizontal="center"/>
    </xf>
    <xf numFmtId="10" fontId="13" fillId="6" borderId="21" xfId="1" applyNumberFormat="1" applyFont="1" applyFill="1" applyBorder="1" applyAlignment="1">
      <alignment horizontal="center"/>
    </xf>
    <xf numFmtId="10" fontId="13" fillId="6" borderId="6" xfId="1" applyNumberFormat="1" applyFont="1" applyFill="1" applyBorder="1" applyAlignment="1">
      <alignment horizontal="center"/>
    </xf>
    <xf numFmtId="10" fontId="13" fillId="6" borderId="37" xfId="1" applyNumberFormat="1" applyFont="1" applyFill="1" applyBorder="1" applyAlignment="1">
      <alignment horizontal="center"/>
    </xf>
    <xf numFmtId="10" fontId="13" fillId="6" borderId="18" xfId="1" applyNumberFormat="1" applyFont="1" applyFill="1" applyBorder="1" applyAlignment="1">
      <alignment horizontal="center"/>
    </xf>
    <xf numFmtId="10" fontId="13" fillId="7" borderId="5" xfId="1" applyNumberFormat="1" applyFont="1" applyFill="1" applyBorder="1" applyAlignment="1">
      <alignment horizontal="center"/>
    </xf>
    <xf numFmtId="10" fontId="13" fillId="7" borderId="30" xfId="1" applyNumberFormat="1" applyFont="1" applyFill="1" applyBorder="1" applyAlignment="1">
      <alignment horizontal="center"/>
    </xf>
    <xf numFmtId="10" fontId="13" fillId="7" borderId="21" xfId="1" applyNumberFormat="1" applyFont="1" applyFill="1" applyBorder="1" applyAlignment="1">
      <alignment horizontal="center"/>
    </xf>
    <xf numFmtId="10" fontId="13" fillId="7" borderId="6" xfId="1" applyNumberFormat="1" applyFont="1" applyFill="1" applyBorder="1" applyAlignment="1">
      <alignment horizontal="center"/>
    </xf>
    <xf numFmtId="10" fontId="13" fillId="7" borderId="37" xfId="1" applyNumberFormat="1" applyFont="1" applyFill="1" applyBorder="1" applyAlignment="1">
      <alignment horizontal="center"/>
    </xf>
    <xf numFmtId="10" fontId="13" fillId="7" borderId="18" xfId="1" applyNumberFormat="1" applyFont="1" applyFill="1" applyBorder="1" applyAlignment="1">
      <alignment horizontal="center"/>
    </xf>
    <xf numFmtId="10" fontId="13" fillId="5" borderId="9" xfId="1" applyNumberFormat="1" applyFont="1" applyFill="1" applyBorder="1" applyAlignment="1">
      <alignment horizontal="center"/>
    </xf>
    <xf numFmtId="10" fontId="13" fillId="9" borderId="5" xfId="1" applyNumberFormat="1" applyFont="1" applyFill="1" applyBorder="1" applyAlignment="1">
      <alignment horizontal="center"/>
    </xf>
    <xf numFmtId="10" fontId="13" fillId="9" borderId="30" xfId="1" applyNumberFormat="1" applyFont="1" applyFill="1" applyBorder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64" fontId="9" fillId="4" borderId="38" xfId="2" applyNumberFormat="1" applyFont="1" applyFill="1" applyBorder="1" applyAlignment="1">
      <alignment horizontal="center"/>
    </xf>
    <xf numFmtId="164" fontId="13" fillId="4" borderId="39" xfId="2" applyNumberFormat="1" applyFont="1" applyFill="1" applyBorder="1" applyAlignment="1">
      <alignment horizontal="center"/>
    </xf>
    <xf numFmtId="164" fontId="9" fillId="5" borderId="38" xfId="2" applyNumberFormat="1" applyFont="1" applyFill="1" applyBorder="1" applyAlignment="1">
      <alignment horizontal="center"/>
    </xf>
    <xf numFmtId="164" fontId="13" fillId="5" borderId="0" xfId="2" applyNumberFormat="1" applyFont="1" applyFill="1" applyBorder="1" applyAlignment="1">
      <alignment horizontal="center"/>
    </xf>
    <xf numFmtId="164" fontId="15" fillId="3" borderId="0" xfId="2" applyNumberFormat="1" applyFont="1" applyFill="1" applyBorder="1" applyAlignment="1">
      <alignment horizontal="center"/>
    </xf>
    <xf numFmtId="164" fontId="13" fillId="4" borderId="42" xfId="2" applyNumberFormat="1" applyFont="1" applyFill="1" applyBorder="1" applyAlignment="1">
      <alignment horizontal="center"/>
    </xf>
    <xf numFmtId="164" fontId="9" fillId="9" borderId="38" xfId="2" applyNumberFormat="1" applyFont="1" applyFill="1" applyBorder="1" applyAlignment="1">
      <alignment horizontal="center"/>
    </xf>
    <xf numFmtId="164" fontId="13" fillId="9" borderId="39" xfId="2" applyNumberFormat="1" applyFont="1" applyFill="1" applyBorder="1" applyAlignment="1">
      <alignment horizontal="center"/>
    </xf>
    <xf numFmtId="164" fontId="13" fillId="9" borderId="42" xfId="2" applyNumberFormat="1" applyFont="1" applyFill="1" applyBorder="1" applyAlignment="1">
      <alignment horizontal="center"/>
    </xf>
    <xf numFmtId="164" fontId="9" fillId="6" borderId="38" xfId="2" applyNumberFormat="1" applyFont="1" applyFill="1" applyBorder="1" applyAlignment="1">
      <alignment horizontal="center"/>
    </xf>
    <xf numFmtId="164" fontId="13" fillId="6" borderId="39" xfId="2" applyNumberFormat="1" applyFont="1" applyFill="1" applyBorder="1" applyAlignment="1">
      <alignment horizontal="center"/>
    </xf>
    <xf numFmtId="164" fontId="13" fillId="6" borderId="40" xfId="2" applyNumberFormat="1" applyFont="1" applyFill="1" applyBorder="1" applyAlignment="1">
      <alignment horizontal="center"/>
    </xf>
    <xf numFmtId="164" fontId="13" fillId="6" borderId="0" xfId="2" applyNumberFormat="1" applyFont="1" applyFill="1" applyBorder="1" applyAlignment="1">
      <alignment horizontal="center"/>
    </xf>
    <xf numFmtId="164" fontId="9" fillId="7" borderId="38" xfId="2" applyNumberFormat="1" applyFont="1" applyFill="1" applyBorder="1" applyAlignment="1">
      <alignment horizontal="center"/>
    </xf>
    <xf numFmtId="164" fontId="13" fillId="7" borderId="39" xfId="2" applyNumberFormat="1" applyFont="1" applyFill="1" applyBorder="1" applyAlignment="1">
      <alignment horizontal="center"/>
    </xf>
    <xf numFmtId="164" fontId="13" fillId="7" borderId="42" xfId="2" applyNumberFormat="1" applyFont="1" applyFill="1" applyBorder="1" applyAlignment="1">
      <alignment horizontal="center"/>
    </xf>
    <xf numFmtId="164" fontId="9" fillId="2" borderId="38" xfId="2" applyNumberFormat="1" applyFont="1" applyFill="1" applyBorder="1" applyAlignment="1">
      <alignment horizontal="center"/>
    </xf>
    <xf numFmtId="164" fontId="13" fillId="2" borderId="39" xfId="2" applyNumberFormat="1" applyFont="1" applyFill="1" applyBorder="1" applyAlignment="1">
      <alignment horizontal="center"/>
    </xf>
    <xf numFmtId="164" fontId="13" fillId="2" borderId="41" xfId="2" applyNumberFormat="1" applyFont="1" applyFill="1" applyBorder="1" applyAlignment="1">
      <alignment horizontal="center"/>
    </xf>
    <xf numFmtId="10" fontId="13" fillId="5" borderId="27" xfId="1" applyNumberFormat="1" applyFont="1" applyFill="1" applyBorder="1" applyAlignment="1">
      <alignment horizontal="center"/>
    </xf>
    <xf numFmtId="10" fontId="9" fillId="6" borderId="12" xfId="1" applyNumberFormat="1" applyFont="1" applyFill="1" applyBorder="1" applyAlignment="1">
      <alignment horizontal="center"/>
    </xf>
    <xf numFmtId="10" fontId="9" fillId="6" borderId="29" xfId="1" applyNumberFormat="1" applyFont="1" applyFill="1" applyBorder="1" applyAlignment="1">
      <alignment horizontal="center"/>
    </xf>
    <xf numFmtId="164" fontId="9" fillId="5" borderId="46" xfId="2" applyNumberFormat="1" applyFont="1" applyFill="1" applyBorder="1" applyAlignment="1">
      <alignment horizontal="center"/>
    </xf>
    <xf numFmtId="164" fontId="9" fillId="5" borderId="47" xfId="2" applyNumberFormat="1" applyFont="1" applyFill="1" applyBorder="1" applyAlignment="1">
      <alignment horizontal="center"/>
    </xf>
    <xf numFmtId="164" fontId="9" fillId="5" borderId="48" xfId="2" applyNumberFormat="1" applyFont="1" applyFill="1" applyBorder="1" applyAlignment="1">
      <alignment horizontal="center"/>
    </xf>
    <xf numFmtId="164" fontId="9" fillId="0" borderId="13" xfId="2" applyNumberFormat="1" applyFont="1" applyFill="1" applyBorder="1" applyAlignment="1">
      <alignment horizontal="center"/>
    </xf>
    <xf numFmtId="164" fontId="9" fillId="0" borderId="33" xfId="2" applyNumberFormat="1" applyFont="1" applyFill="1" applyBorder="1" applyAlignment="1">
      <alignment horizontal="center"/>
    </xf>
    <xf numFmtId="164" fontId="9" fillId="0" borderId="49" xfId="2" applyNumberFormat="1" applyFont="1" applyFill="1" applyBorder="1" applyAlignment="1">
      <alignment horizontal="center"/>
    </xf>
    <xf numFmtId="164" fontId="13" fillId="5" borderId="44" xfId="2" applyNumberFormat="1" applyFont="1" applyFill="1" applyBorder="1" applyAlignment="1">
      <alignment horizontal="center"/>
    </xf>
    <xf numFmtId="164" fontId="13" fillId="5" borderId="45" xfId="2" applyNumberFormat="1" applyFont="1" applyFill="1" applyBorder="1" applyAlignment="1">
      <alignment horizontal="center"/>
    </xf>
    <xf numFmtId="164" fontId="13" fillId="5" borderId="8" xfId="2" applyNumberFormat="1" applyFont="1" applyFill="1" applyBorder="1" applyAlignment="1">
      <alignment horizontal="center"/>
    </xf>
    <xf numFmtId="164" fontId="13" fillId="5" borderId="16" xfId="2" applyNumberFormat="1" applyFont="1" applyFill="1" applyBorder="1" applyAlignment="1">
      <alignment horizontal="center"/>
    </xf>
    <xf numFmtId="0" fontId="18" fillId="0" borderId="0" xfId="0" applyFont="1"/>
    <xf numFmtId="166" fontId="0" fillId="0" borderId="0" xfId="0" applyNumberFormat="1"/>
    <xf numFmtId="166" fontId="13" fillId="0" borderId="1" xfId="0" applyNumberFormat="1" applyFont="1" applyBorder="1"/>
    <xf numFmtId="0" fontId="19" fillId="0" borderId="0" xfId="0" applyFont="1"/>
    <xf numFmtId="164" fontId="3" fillId="0" borderId="0" xfId="0" applyNumberFormat="1" applyFont="1"/>
    <xf numFmtId="10" fontId="13" fillId="0" borderId="1" xfId="1" applyNumberFormat="1" applyFont="1" applyBorder="1"/>
    <xf numFmtId="0" fontId="13" fillId="2" borderId="0" xfId="0" applyFont="1" applyFill="1"/>
    <xf numFmtId="164" fontId="15" fillId="3" borderId="54" xfId="2" applyNumberFormat="1" applyFont="1" applyFill="1" applyBorder="1" applyAlignment="1">
      <alignment horizontal="center" vertical="center"/>
    </xf>
    <xf numFmtId="164" fontId="9" fillId="4" borderId="29" xfId="2" applyNumberFormat="1" applyFont="1" applyFill="1" applyBorder="1" applyAlignment="1">
      <alignment horizontal="center"/>
    </xf>
    <xf numFmtId="164" fontId="13" fillId="4" borderId="52" xfId="2" applyNumberFormat="1" applyFont="1" applyFill="1" applyBorder="1" applyAlignment="1">
      <alignment horizontal="center"/>
    </xf>
    <xf numFmtId="164" fontId="13" fillId="4" borderId="54" xfId="2" applyNumberFormat="1" applyFont="1" applyFill="1" applyBorder="1" applyAlignment="1">
      <alignment horizontal="center"/>
    </xf>
    <xf numFmtId="164" fontId="9" fillId="5" borderId="25" xfId="2" applyNumberFormat="1" applyFont="1" applyFill="1" applyBorder="1" applyAlignment="1">
      <alignment horizontal="center"/>
    </xf>
    <xf numFmtId="164" fontId="13" fillId="5" borderId="55" xfId="2" applyNumberFormat="1" applyFont="1" applyFill="1" applyBorder="1" applyAlignment="1">
      <alignment horizontal="center"/>
    </xf>
    <xf numFmtId="164" fontId="13" fillId="5" borderId="51" xfId="2" applyNumberFormat="1" applyFont="1" applyFill="1" applyBorder="1" applyAlignment="1">
      <alignment horizontal="center"/>
    </xf>
    <xf numFmtId="164" fontId="13" fillId="5" borderId="50" xfId="2" applyNumberFormat="1" applyFont="1" applyFill="1" applyBorder="1" applyAlignment="1">
      <alignment horizontal="center"/>
    </xf>
    <xf numFmtId="164" fontId="9" fillId="0" borderId="26" xfId="2" applyNumberFormat="1" applyFont="1" applyFill="1" applyBorder="1" applyAlignment="1">
      <alignment horizontal="center"/>
    </xf>
    <xf numFmtId="164" fontId="13" fillId="0" borderId="52" xfId="2" applyNumberFormat="1" applyFont="1" applyBorder="1" applyAlignment="1">
      <alignment horizontal="center"/>
    </xf>
    <xf numFmtId="164" fontId="13" fillId="0" borderId="26" xfId="2" applyNumberFormat="1" applyFont="1" applyBorder="1" applyAlignment="1">
      <alignment horizontal="center"/>
    </xf>
    <xf numFmtId="164" fontId="9" fillId="4" borderId="53" xfId="2" applyNumberFormat="1" applyFont="1" applyFill="1" applyBorder="1" applyAlignment="1">
      <alignment horizontal="center"/>
    </xf>
    <xf numFmtId="164" fontId="13" fillId="4" borderId="57" xfId="2" applyNumberFormat="1" applyFont="1" applyFill="1" applyBorder="1" applyAlignment="1">
      <alignment horizontal="center"/>
    </xf>
    <xf numFmtId="164" fontId="13" fillId="4" borderId="56" xfId="2" applyNumberFormat="1" applyFont="1" applyFill="1" applyBorder="1" applyAlignment="1">
      <alignment horizontal="center"/>
    </xf>
    <xf numFmtId="164" fontId="9" fillId="5" borderId="58" xfId="2" applyNumberFormat="1" applyFont="1" applyFill="1" applyBorder="1" applyAlignment="1">
      <alignment horizontal="center"/>
    </xf>
    <xf numFmtId="164" fontId="13" fillId="5" borderId="59" xfId="2" applyNumberFormat="1" applyFont="1" applyFill="1" applyBorder="1" applyAlignment="1">
      <alignment horizontal="center"/>
    </xf>
    <xf numFmtId="164" fontId="13" fillId="5" borderId="60" xfId="2" applyNumberFormat="1" applyFont="1" applyFill="1" applyBorder="1" applyAlignment="1">
      <alignment horizontal="center"/>
    </xf>
    <xf numFmtId="164" fontId="13" fillId="5" borderId="61" xfId="2" applyNumberFormat="1" applyFont="1" applyFill="1" applyBorder="1" applyAlignment="1">
      <alignment horizontal="center"/>
    </xf>
    <xf numFmtId="164" fontId="9" fillId="0" borderId="62" xfId="2" applyNumberFormat="1" applyFont="1" applyFill="1" applyBorder="1" applyAlignment="1">
      <alignment horizontal="center"/>
    </xf>
    <xf numFmtId="164" fontId="13" fillId="0" borderId="57" xfId="2" applyNumberFormat="1" applyFont="1" applyBorder="1" applyAlignment="1">
      <alignment horizontal="center"/>
    </xf>
    <xf numFmtId="164" fontId="13" fillId="0" borderId="62" xfId="2" applyNumberFormat="1" applyFont="1" applyBorder="1" applyAlignment="1">
      <alignment horizontal="center"/>
    </xf>
    <xf numFmtId="164" fontId="13" fillId="4" borderId="63" xfId="2" applyNumberFormat="1" applyFont="1" applyFill="1" applyBorder="1" applyAlignment="1">
      <alignment horizontal="center"/>
    </xf>
    <xf numFmtId="164" fontId="9" fillId="5" borderId="29" xfId="2" applyNumberFormat="1" applyFont="1" applyFill="1" applyBorder="1" applyAlignment="1">
      <alignment horizontal="center"/>
    </xf>
    <xf numFmtId="164" fontId="13" fillId="5" borderId="54" xfId="2" applyNumberFormat="1" applyFont="1" applyFill="1" applyBorder="1" applyAlignment="1">
      <alignment horizontal="center"/>
    </xf>
    <xf numFmtId="164" fontId="9" fillId="9" borderId="29" xfId="2" applyNumberFormat="1" applyFont="1" applyFill="1" applyBorder="1" applyAlignment="1">
      <alignment horizontal="center"/>
    </xf>
    <xf numFmtId="164" fontId="13" fillId="9" borderId="52" xfId="2" applyNumberFormat="1" applyFont="1" applyFill="1" applyBorder="1" applyAlignment="1">
      <alignment horizontal="center"/>
    </xf>
    <xf numFmtId="164" fontId="13" fillId="9" borderId="51" xfId="2" applyNumberFormat="1" applyFont="1" applyFill="1" applyBorder="1" applyAlignment="1">
      <alignment horizontal="center"/>
    </xf>
    <xf numFmtId="164" fontId="13" fillId="9" borderId="63" xfId="2" applyNumberFormat="1" applyFont="1" applyFill="1" applyBorder="1" applyAlignment="1">
      <alignment horizontal="center"/>
    </xf>
    <xf numFmtId="164" fontId="9" fillId="6" borderId="29" xfId="2" applyNumberFormat="1" applyFont="1" applyFill="1" applyBorder="1" applyAlignment="1">
      <alignment horizontal="center"/>
    </xf>
    <xf numFmtId="164" fontId="13" fillId="6" borderId="52" xfId="2" applyNumberFormat="1" applyFont="1" applyFill="1" applyBorder="1" applyAlignment="1">
      <alignment horizontal="center"/>
    </xf>
    <xf numFmtId="164" fontId="13" fillId="6" borderId="51" xfId="2" applyNumberFormat="1" applyFont="1" applyFill="1" applyBorder="1" applyAlignment="1">
      <alignment horizontal="center"/>
    </xf>
    <xf numFmtId="164" fontId="13" fillId="6" borderId="63" xfId="2" applyNumberFormat="1" applyFont="1" applyFill="1" applyBorder="1" applyAlignment="1">
      <alignment horizontal="center"/>
    </xf>
    <xf numFmtId="164" fontId="9" fillId="7" borderId="29" xfId="2" applyNumberFormat="1" applyFont="1" applyFill="1" applyBorder="1" applyAlignment="1">
      <alignment horizontal="center"/>
    </xf>
    <xf numFmtId="164" fontId="13" fillId="7" borderId="52" xfId="2" applyNumberFormat="1" applyFont="1" applyFill="1" applyBorder="1" applyAlignment="1">
      <alignment horizontal="center"/>
    </xf>
    <xf numFmtId="164" fontId="13" fillId="7" borderId="51" xfId="2" applyNumberFormat="1" applyFont="1" applyFill="1" applyBorder="1" applyAlignment="1">
      <alignment horizontal="center"/>
    </xf>
    <xf numFmtId="164" fontId="13" fillId="7" borderId="63" xfId="2" applyNumberFormat="1" applyFont="1" applyFill="1" applyBorder="1" applyAlignment="1">
      <alignment horizontal="center"/>
    </xf>
    <xf numFmtId="164" fontId="9" fillId="2" borderId="29" xfId="2" applyNumberFormat="1" applyFont="1" applyFill="1" applyBorder="1" applyAlignment="1">
      <alignment horizontal="center"/>
    </xf>
    <xf numFmtId="164" fontId="13" fillId="2" borderId="52" xfId="2" applyNumberFormat="1" applyFont="1" applyFill="1" applyBorder="1" applyAlignment="1">
      <alignment horizontal="center"/>
    </xf>
    <xf numFmtId="164" fontId="13" fillId="2" borderId="51" xfId="2" applyNumberFormat="1" applyFont="1" applyFill="1" applyBorder="1" applyAlignment="1">
      <alignment horizontal="center"/>
    </xf>
    <xf numFmtId="164" fontId="13" fillId="2" borderId="50" xfId="2" applyNumberFormat="1" applyFont="1" applyFill="1" applyBorder="1" applyAlignment="1">
      <alignment horizontal="center"/>
    </xf>
    <xf numFmtId="164" fontId="13" fillId="4" borderId="64" xfId="2" applyNumberFormat="1" applyFont="1" applyFill="1" applyBorder="1" applyAlignment="1">
      <alignment horizontal="center"/>
    </xf>
    <xf numFmtId="164" fontId="9" fillId="5" borderId="53" xfId="2" applyNumberFormat="1" applyFont="1" applyFill="1" applyBorder="1" applyAlignment="1">
      <alignment horizontal="center"/>
    </xf>
    <xf numFmtId="164" fontId="13" fillId="5" borderId="56" xfId="2" applyNumberFormat="1" applyFont="1" applyFill="1" applyBorder="1" applyAlignment="1">
      <alignment horizontal="center"/>
    </xf>
    <xf numFmtId="164" fontId="9" fillId="9" borderId="53" xfId="2" applyNumberFormat="1" applyFont="1" applyFill="1" applyBorder="1" applyAlignment="1">
      <alignment horizontal="center"/>
    </xf>
    <xf numFmtId="164" fontId="13" fillId="9" borderId="57" xfId="2" applyNumberFormat="1" applyFont="1" applyFill="1" applyBorder="1" applyAlignment="1">
      <alignment horizontal="center"/>
    </xf>
    <xf numFmtId="164" fontId="13" fillId="9" borderId="60" xfId="2" applyNumberFormat="1" applyFont="1" applyFill="1" applyBorder="1" applyAlignment="1">
      <alignment horizontal="center"/>
    </xf>
    <xf numFmtId="164" fontId="13" fillId="9" borderId="64" xfId="2" applyNumberFormat="1" applyFont="1" applyFill="1" applyBorder="1" applyAlignment="1">
      <alignment horizontal="center"/>
    </xf>
    <xf numFmtId="164" fontId="9" fillId="6" borderId="53" xfId="2" applyNumberFormat="1" applyFont="1" applyFill="1" applyBorder="1" applyAlignment="1">
      <alignment horizontal="center"/>
    </xf>
    <xf numFmtId="164" fontId="13" fillId="6" borderId="57" xfId="2" applyNumberFormat="1" applyFont="1" applyFill="1" applyBorder="1" applyAlignment="1">
      <alignment horizontal="center"/>
    </xf>
    <xf numFmtId="164" fontId="13" fillId="6" borderId="60" xfId="2" applyNumberFormat="1" applyFont="1" applyFill="1" applyBorder="1" applyAlignment="1">
      <alignment horizontal="center"/>
    </xf>
    <xf numFmtId="164" fontId="13" fillId="6" borderId="64" xfId="2" applyNumberFormat="1" applyFont="1" applyFill="1" applyBorder="1" applyAlignment="1">
      <alignment horizontal="center"/>
    </xf>
    <xf numFmtId="164" fontId="9" fillId="7" borderId="53" xfId="2" applyNumberFormat="1" applyFont="1" applyFill="1" applyBorder="1" applyAlignment="1">
      <alignment horizontal="center"/>
    </xf>
    <xf numFmtId="164" fontId="13" fillId="7" borderId="57" xfId="2" applyNumberFormat="1" applyFont="1" applyFill="1" applyBorder="1" applyAlignment="1">
      <alignment horizontal="center"/>
    </xf>
    <xf numFmtId="164" fontId="13" fillId="7" borderId="60" xfId="2" applyNumberFormat="1" applyFont="1" applyFill="1" applyBorder="1" applyAlignment="1">
      <alignment horizontal="center"/>
    </xf>
    <xf numFmtId="164" fontId="13" fillId="7" borderId="64" xfId="2" applyNumberFormat="1" applyFont="1" applyFill="1" applyBorder="1" applyAlignment="1">
      <alignment horizontal="center"/>
    </xf>
    <xf numFmtId="164" fontId="9" fillId="2" borderId="53" xfId="2" applyNumberFormat="1" applyFont="1" applyFill="1" applyBorder="1" applyAlignment="1">
      <alignment horizontal="center"/>
    </xf>
    <xf numFmtId="164" fontId="13" fillId="2" borderId="57" xfId="2" applyNumberFormat="1" applyFont="1" applyFill="1" applyBorder="1" applyAlignment="1">
      <alignment horizontal="center"/>
    </xf>
    <xf numFmtId="164" fontId="13" fillId="2" borderId="60" xfId="2" applyNumberFormat="1" applyFont="1" applyFill="1" applyBorder="1" applyAlignment="1">
      <alignment horizontal="center"/>
    </xf>
    <xf numFmtId="164" fontId="13" fillId="2" borderId="61" xfId="2" applyNumberFormat="1" applyFont="1" applyFill="1" applyBorder="1" applyAlignment="1">
      <alignment horizontal="center"/>
    </xf>
    <xf numFmtId="166" fontId="13" fillId="0" borderId="36" xfId="0" applyNumberFormat="1" applyFont="1" applyBorder="1"/>
    <xf numFmtId="166" fontId="13" fillId="0" borderId="51" xfId="0" applyNumberFormat="1" applyFont="1" applyBorder="1"/>
    <xf numFmtId="166" fontId="13" fillId="0" borderId="5" xfId="0" applyNumberFormat="1" applyFont="1" applyBorder="1"/>
    <xf numFmtId="0" fontId="15" fillId="3" borderId="3" xfId="4" applyFont="1" applyFill="1" applyBorder="1" applyAlignment="1">
      <alignment horizontal="left" vertical="center"/>
    </xf>
    <xf numFmtId="166" fontId="15" fillId="11" borderId="10" xfId="0" applyNumberFormat="1" applyFont="1" applyFill="1" applyBorder="1"/>
    <xf numFmtId="166" fontId="15" fillId="11" borderId="12" xfId="0" applyNumberFormat="1" applyFont="1" applyFill="1" applyBorder="1"/>
    <xf numFmtId="166" fontId="15" fillId="11" borderId="32" xfId="0" applyNumberFormat="1" applyFont="1" applyFill="1" applyBorder="1"/>
    <xf numFmtId="166" fontId="13" fillId="0" borderId="30" xfId="0" applyNumberFormat="1" applyFont="1" applyBorder="1"/>
    <xf numFmtId="166" fontId="13" fillId="0" borderId="52" xfId="0" applyNumberFormat="1" applyFont="1" applyBorder="1"/>
    <xf numFmtId="0" fontId="15" fillId="12" borderId="8" xfId="0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horizontal="center" vertical="center"/>
    </xf>
    <xf numFmtId="166" fontId="15" fillId="11" borderId="15" xfId="0" applyNumberFormat="1" applyFont="1" applyFill="1" applyBorder="1"/>
    <xf numFmtId="166" fontId="15" fillId="11" borderId="13" xfId="0" applyNumberFormat="1" applyFont="1" applyFill="1" applyBorder="1"/>
    <xf numFmtId="166" fontId="15" fillId="11" borderId="49" xfId="0" applyNumberFormat="1" applyFont="1" applyFill="1" applyBorder="1"/>
    <xf numFmtId="0" fontId="15" fillId="10" borderId="10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164" fontId="15" fillId="3" borderId="26" xfId="2" applyNumberFormat="1" applyFont="1" applyFill="1" applyBorder="1" applyAlignment="1">
      <alignment horizontal="center"/>
    </xf>
    <xf numFmtId="164" fontId="15" fillId="3" borderId="13" xfId="2" applyNumberFormat="1" applyFont="1" applyFill="1" applyBorder="1" applyAlignment="1">
      <alignment horizontal="center"/>
    </xf>
    <xf numFmtId="164" fontId="15" fillId="3" borderId="49" xfId="2" applyNumberFormat="1" applyFont="1" applyFill="1" applyBorder="1" applyAlignment="1">
      <alignment horizontal="center"/>
    </xf>
    <xf numFmtId="0" fontId="13" fillId="0" borderId="34" xfId="0" applyFont="1" applyBorder="1" applyAlignment="1">
      <alignment horizontal="left"/>
    </xf>
    <xf numFmtId="166" fontId="13" fillId="0" borderId="21" xfId="0" applyNumberFormat="1" applyFont="1" applyBorder="1"/>
    <xf numFmtId="0" fontId="13" fillId="0" borderId="4" xfId="0" applyFont="1" applyBorder="1" applyAlignment="1">
      <alignment horizontal="left"/>
    </xf>
    <xf numFmtId="166" fontId="13" fillId="0" borderId="17" xfId="0" applyNumberFormat="1" applyFont="1" applyBorder="1"/>
    <xf numFmtId="0" fontId="13" fillId="0" borderId="7" xfId="0" applyFont="1" applyBorder="1" applyAlignment="1">
      <alignment horizontal="left"/>
    </xf>
    <xf numFmtId="166" fontId="13" fillId="0" borderId="8" xfId="0" applyNumberFormat="1" applyFont="1" applyBorder="1"/>
    <xf numFmtId="166" fontId="13" fillId="0" borderId="35" xfId="0" applyNumberFormat="1" applyFont="1" applyBorder="1"/>
    <xf numFmtId="166" fontId="13" fillId="0" borderId="50" xfId="0" applyNumberFormat="1" applyFont="1" applyBorder="1"/>
    <xf numFmtId="166" fontId="13" fillId="0" borderId="16" xfId="0" applyNumberFormat="1" applyFont="1" applyBorder="1"/>
    <xf numFmtId="0" fontId="13" fillId="0" borderId="4" xfId="0" applyFont="1" applyBorder="1"/>
    <xf numFmtId="0" fontId="13" fillId="0" borderId="7" xfId="0" applyFont="1" applyBorder="1"/>
    <xf numFmtId="166" fontId="13" fillId="0" borderId="8" xfId="2" applyNumberFormat="1" applyFont="1" applyBorder="1"/>
    <xf numFmtId="166" fontId="13" fillId="0" borderId="35" xfId="2" applyNumberFormat="1" applyFont="1" applyBorder="1"/>
    <xf numFmtId="166" fontId="13" fillId="0" borderId="50" xfId="2" applyNumberFormat="1" applyFont="1" applyBorder="1"/>
    <xf numFmtId="166" fontId="13" fillId="0" borderId="16" xfId="2" applyNumberFormat="1" applyFont="1" applyBorder="1"/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13" fillId="9" borderId="5" xfId="0" applyFont="1" applyFill="1" applyBorder="1" applyAlignment="1">
      <alignment horizontal="left" vertical="top"/>
    </xf>
    <xf numFmtId="0" fontId="13" fillId="9" borderId="1" xfId="0" applyFont="1" applyFill="1" applyBorder="1" applyAlignment="1">
      <alignment horizontal="left" vertical="top"/>
    </xf>
    <xf numFmtId="0" fontId="13" fillId="9" borderId="6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/>
    </xf>
    <xf numFmtId="0" fontId="13" fillId="7" borderId="5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5" borderId="5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10" fontId="9" fillId="4" borderId="13" xfId="1" applyNumberFormat="1" applyFont="1" applyFill="1" applyBorder="1" applyAlignment="1">
      <alignment horizontal="center"/>
    </xf>
    <xf numFmtId="10" fontId="9" fillId="4" borderId="49" xfId="1" applyNumberFormat="1" applyFont="1" applyFill="1" applyBorder="1" applyAlignment="1">
      <alignment horizontal="center"/>
    </xf>
    <xf numFmtId="0" fontId="15" fillId="12" borderId="8" xfId="4" applyFont="1" applyFill="1" applyBorder="1" applyAlignment="1">
      <alignment horizontal="center" vertical="center" wrapText="1"/>
    </xf>
    <xf numFmtId="0" fontId="15" fillId="12" borderId="16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left" vertical="center"/>
    </xf>
    <xf numFmtId="10" fontId="15" fillId="3" borderId="10" xfId="1" applyNumberFormat="1" applyFont="1" applyFill="1" applyBorder="1" applyAlignment="1">
      <alignment horizontal="center" vertical="center" wrapText="1"/>
    </xf>
    <xf numFmtId="10" fontId="15" fillId="3" borderId="12" xfId="1" applyNumberFormat="1" applyFont="1" applyFill="1" applyBorder="1" applyAlignment="1">
      <alignment horizontal="center" vertical="center" wrapText="1"/>
    </xf>
    <xf numFmtId="0" fontId="13" fillId="0" borderId="34" xfId="0" applyFont="1" applyBorder="1"/>
    <xf numFmtId="166" fontId="13" fillId="0" borderId="5" xfId="2" applyNumberFormat="1" applyFont="1" applyBorder="1"/>
    <xf numFmtId="166" fontId="13" fillId="0" borderId="30" xfId="2" applyNumberFormat="1" applyFont="1" applyBorder="1"/>
    <xf numFmtId="166" fontId="13" fillId="0" borderId="52" xfId="2" applyNumberFormat="1" applyFont="1" applyBorder="1"/>
    <xf numFmtId="166" fontId="13" fillId="0" borderId="21" xfId="2" applyNumberFormat="1" applyFont="1" applyBorder="1"/>
    <xf numFmtId="166" fontId="15" fillId="11" borderId="3" xfId="0" applyNumberFormat="1" applyFont="1" applyFill="1" applyBorder="1"/>
    <xf numFmtId="0" fontId="15" fillId="12" borderId="35" xfId="4" applyFont="1" applyFill="1" applyBorder="1" applyAlignment="1">
      <alignment horizontal="center" vertical="center" wrapText="1"/>
    </xf>
    <xf numFmtId="10" fontId="15" fillId="3" borderId="27" xfId="1" applyNumberFormat="1" applyFont="1" applyFill="1" applyBorder="1" applyAlignment="1">
      <alignment horizontal="center" wrapText="1"/>
    </xf>
    <xf numFmtId="0" fontId="9" fillId="0" borderId="15" xfId="0" applyFont="1" applyBorder="1" applyAlignment="1">
      <alignment horizontal="left" vertical="top"/>
    </xf>
    <xf numFmtId="10" fontId="9" fillId="2" borderId="13" xfId="1" applyNumberFormat="1" applyFont="1" applyFill="1" applyBorder="1" applyAlignment="1">
      <alignment horizontal="center"/>
    </xf>
    <xf numFmtId="10" fontId="9" fillId="2" borderId="49" xfId="1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left" vertical="top"/>
    </xf>
    <xf numFmtId="10" fontId="13" fillId="5" borderId="8" xfId="1" applyNumberFormat="1" applyFont="1" applyFill="1" applyBorder="1" applyAlignment="1">
      <alignment horizontal="center"/>
    </xf>
    <xf numFmtId="10" fontId="13" fillId="5" borderId="16" xfId="1" applyNumberFormat="1" applyFont="1" applyFill="1" applyBorder="1" applyAlignment="1">
      <alignment horizontal="center"/>
    </xf>
    <xf numFmtId="10" fontId="13" fillId="0" borderId="5" xfId="1" applyNumberFormat="1" applyFont="1" applyBorder="1"/>
    <xf numFmtId="10" fontId="15" fillId="3" borderId="10" xfId="1" applyNumberFormat="1" applyFont="1" applyFill="1" applyBorder="1" applyAlignment="1">
      <alignment horizontal="right" vertical="center"/>
    </xf>
    <xf numFmtId="10" fontId="15" fillId="3" borderId="12" xfId="1" applyNumberFormat="1" applyFont="1" applyFill="1" applyBorder="1" applyAlignment="1">
      <alignment horizontal="right" vertical="center"/>
    </xf>
    <xf numFmtId="10" fontId="13" fillId="0" borderId="21" xfId="1" applyNumberFormat="1" applyFont="1" applyBorder="1"/>
    <xf numFmtId="10" fontId="13" fillId="0" borderId="17" xfId="1" applyNumberFormat="1" applyFont="1" applyBorder="1"/>
    <xf numFmtId="10" fontId="13" fillId="0" borderId="8" xfId="1" applyNumberFormat="1" applyFont="1" applyBorder="1"/>
    <xf numFmtId="10" fontId="13" fillId="0" borderId="16" xfId="1" applyNumberFormat="1" applyFont="1" applyBorder="1"/>
    <xf numFmtId="0" fontId="21" fillId="0" borderId="0" xfId="3" applyFont="1" applyAlignment="1"/>
    <xf numFmtId="0" fontId="20" fillId="0" borderId="0" xfId="0" applyFont="1" applyAlignment="1">
      <alignment horizontal="left" vertical="center"/>
    </xf>
    <xf numFmtId="0" fontId="22" fillId="0" borderId="0" xfId="0" applyFont="1"/>
    <xf numFmtId="0" fontId="20" fillId="2" borderId="0" xfId="0" applyFont="1" applyFill="1"/>
    <xf numFmtId="0" fontId="15" fillId="12" borderId="7" xfId="4" applyFont="1" applyFill="1" applyBorder="1" applyAlignment="1">
      <alignment horizontal="center" vertical="center" wrapText="1"/>
    </xf>
    <xf numFmtId="164" fontId="15" fillId="3" borderId="27" xfId="2" applyNumberFormat="1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10" fontId="15" fillId="3" borderId="13" xfId="1" applyNumberFormat="1" applyFont="1" applyFill="1" applyBorder="1" applyAlignment="1">
      <alignment horizontal="right" vertical="center"/>
    </xf>
    <xf numFmtId="10" fontId="15" fillId="3" borderId="49" xfId="1" applyNumberFormat="1" applyFont="1" applyFill="1" applyBorder="1" applyAlignment="1">
      <alignment horizontal="right" vertical="center"/>
    </xf>
    <xf numFmtId="0" fontId="15" fillId="3" borderId="15" xfId="4" applyFont="1" applyFill="1" applyBorder="1" applyAlignment="1">
      <alignment horizontal="left" vertical="center"/>
    </xf>
    <xf numFmtId="0" fontId="15" fillId="8" borderId="1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15" fillId="10" borderId="53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49" xfId="0" applyFont="1" applyFill="1" applyBorder="1" applyAlignment="1">
      <alignment horizontal="center" vertical="center"/>
    </xf>
    <xf numFmtId="0" fontId="15" fillId="10" borderId="56" xfId="0" applyFont="1" applyFill="1" applyBorder="1" applyAlignment="1">
      <alignment horizontal="center" vertical="center"/>
    </xf>
    <xf numFmtId="0" fontId="15" fillId="8" borderId="70" xfId="4" applyFont="1" applyFill="1" applyBorder="1" applyAlignment="1">
      <alignment horizontal="center" vertical="center"/>
    </xf>
    <xf numFmtId="0" fontId="15" fillId="8" borderId="38" xfId="4" applyFont="1" applyFill="1" applyBorder="1" applyAlignment="1">
      <alignment horizontal="center" vertical="center"/>
    </xf>
    <xf numFmtId="0" fontId="15" fillId="8" borderId="68" xfId="4" applyFont="1" applyFill="1" applyBorder="1" applyAlignment="1">
      <alignment horizontal="center" vertical="center"/>
    </xf>
    <xf numFmtId="0" fontId="15" fillId="8" borderId="58" xfId="0" applyFont="1" applyFill="1" applyBorder="1" applyAlignment="1">
      <alignment horizontal="center" vertical="center"/>
    </xf>
    <xf numFmtId="0" fontId="15" fillId="8" borderId="62" xfId="0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5" fillId="3" borderId="28" xfId="4" applyFont="1" applyFill="1" applyBorder="1" applyAlignment="1">
      <alignment horizontal="left" vertical="center"/>
    </xf>
    <xf numFmtId="0" fontId="15" fillId="3" borderId="26" xfId="4" applyFont="1" applyFill="1" applyBorder="1" applyAlignment="1">
      <alignment horizontal="left" vertical="center"/>
    </xf>
    <xf numFmtId="0" fontId="15" fillId="12" borderId="43" xfId="5" applyFont="1" applyFill="1" applyBorder="1" applyAlignment="1">
      <alignment horizontal="center" vertical="center"/>
    </xf>
    <xf numFmtId="0" fontId="15" fillId="12" borderId="44" xfId="5" applyFont="1" applyFill="1" applyBorder="1" applyAlignment="1">
      <alignment horizontal="center" vertical="center"/>
    </xf>
    <xf numFmtId="0" fontId="15" fillId="12" borderId="7" xfId="5" applyFont="1" applyFill="1" applyBorder="1" applyAlignment="1">
      <alignment horizontal="center" vertical="center"/>
    </xf>
    <xf numFmtId="0" fontId="15" fillId="12" borderId="8" xfId="5" applyFont="1" applyFill="1" applyBorder="1" applyAlignment="1">
      <alignment horizontal="center" vertical="center"/>
    </xf>
    <xf numFmtId="0" fontId="15" fillId="12" borderId="20" xfId="4" applyFont="1" applyFill="1" applyBorder="1" applyAlignment="1">
      <alignment horizontal="center" vertical="center"/>
    </xf>
    <xf numFmtId="0" fontId="15" fillId="12" borderId="23" xfId="4" applyFont="1" applyFill="1" applyBorder="1" applyAlignment="1">
      <alignment horizontal="center" vertical="center"/>
    </xf>
    <xf numFmtId="0" fontId="15" fillId="12" borderId="24" xfId="4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left" vertical="top"/>
    </xf>
    <xf numFmtId="0" fontId="16" fillId="5" borderId="4" xfId="4" applyFont="1" applyFill="1" applyBorder="1" applyAlignment="1">
      <alignment horizontal="left" vertical="top"/>
    </xf>
    <xf numFmtId="0" fontId="16" fillId="4" borderId="19" xfId="4" applyFont="1" applyFill="1" applyBorder="1" applyAlignment="1">
      <alignment horizontal="center" vertical="center"/>
    </xf>
    <xf numFmtId="0" fontId="16" fillId="4" borderId="15" xfId="4" applyFont="1" applyFill="1" applyBorder="1" applyAlignment="1">
      <alignment horizontal="center" vertical="center"/>
    </xf>
    <xf numFmtId="0" fontId="16" fillId="5" borderId="11" xfId="4" applyFont="1" applyFill="1" applyBorder="1" applyAlignment="1">
      <alignment horizontal="center" vertical="center"/>
    </xf>
    <xf numFmtId="0" fontId="16" fillId="5" borderId="19" xfId="4" applyFont="1" applyFill="1" applyBorder="1" applyAlignment="1">
      <alignment horizontal="center" vertical="center"/>
    </xf>
    <xf numFmtId="0" fontId="16" fillId="5" borderId="15" xfId="4" applyFont="1" applyFill="1" applyBorder="1" applyAlignment="1">
      <alignment horizontal="center" vertical="center"/>
    </xf>
    <xf numFmtId="0" fontId="16" fillId="2" borderId="2" xfId="4" applyFont="1" applyFill="1" applyBorder="1" applyAlignment="1">
      <alignment horizontal="center" vertical="center"/>
    </xf>
    <xf numFmtId="0" fontId="16" fillId="2" borderId="19" xfId="4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0" fontId="15" fillId="12" borderId="43" xfId="4" applyFont="1" applyFill="1" applyBorder="1" applyAlignment="1">
      <alignment horizontal="center" vertical="center"/>
    </xf>
    <xf numFmtId="0" fontId="15" fillId="12" borderId="7" xfId="4" applyFont="1" applyFill="1" applyBorder="1" applyAlignment="1">
      <alignment horizontal="center" vertical="center"/>
    </xf>
    <xf numFmtId="0" fontId="15" fillId="12" borderId="35" xfId="4" applyFont="1" applyFill="1" applyBorder="1" applyAlignment="1">
      <alignment horizontal="center" vertical="center"/>
    </xf>
    <xf numFmtId="0" fontId="15" fillId="12" borderId="67" xfId="4" applyFont="1" applyFill="1" applyBorder="1" applyAlignment="1">
      <alignment horizontal="center" vertical="center"/>
    </xf>
    <xf numFmtId="0" fontId="16" fillId="4" borderId="22" xfId="4" applyFont="1" applyFill="1" applyBorder="1" applyAlignment="1">
      <alignment horizontal="left" vertical="top"/>
    </xf>
    <xf numFmtId="0" fontId="16" fillId="4" borderId="7" xfId="4" applyFont="1" applyFill="1" applyBorder="1" applyAlignment="1">
      <alignment horizontal="left" vertical="top"/>
    </xf>
    <xf numFmtId="0" fontId="16" fillId="2" borderId="11" xfId="4" applyFont="1" applyFill="1" applyBorder="1" applyAlignment="1">
      <alignment horizontal="left" vertical="top"/>
    </xf>
    <xf numFmtId="0" fontId="16" fillId="2" borderId="19" xfId="4" applyFont="1" applyFill="1" applyBorder="1" applyAlignment="1">
      <alignment horizontal="left" vertical="top"/>
    </xf>
    <xf numFmtId="0" fontId="16" fillId="2" borderId="15" xfId="4" applyFont="1" applyFill="1" applyBorder="1" applyAlignment="1">
      <alignment horizontal="left" vertical="top"/>
    </xf>
    <xf numFmtId="0" fontId="15" fillId="12" borderId="43" xfId="0" applyFont="1" applyFill="1" applyBorder="1" applyAlignment="1">
      <alignment horizontal="center" vertical="center"/>
    </xf>
    <xf numFmtId="0" fontId="15" fillId="12" borderId="44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6" fillId="5" borderId="11" xfId="4" applyFont="1" applyFill="1" applyBorder="1" applyAlignment="1">
      <alignment horizontal="left" vertical="top"/>
    </xf>
    <xf numFmtId="0" fontId="16" fillId="5" borderId="15" xfId="4" applyFont="1" applyFill="1" applyBorder="1" applyAlignment="1">
      <alignment horizontal="left" vertical="top"/>
    </xf>
    <xf numFmtId="0" fontId="16" fillId="9" borderId="11" xfId="4" applyFont="1" applyFill="1" applyBorder="1" applyAlignment="1">
      <alignment horizontal="left" vertical="top" wrapText="1"/>
    </xf>
    <xf numFmtId="0" fontId="16" fillId="9" borderId="19" xfId="4" applyFont="1" applyFill="1" applyBorder="1" applyAlignment="1">
      <alignment horizontal="left" vertical="top" wrapText="1"/>
    </xf>
    <xf numFmtId="0" fontId="16" fillId="9" borderId="15" xfId="4" applyFont="1" applyFill="1" applyBorder="1" applyAlignment="1">
      <alignment horizontal="left" vertical="top" wrapText="1"/>
    </xf>
    <xf numFmtId="0" fontId="16" fillId="6" borderId="11" xfId="4" applyFont="1" applyFill="1" applyBorder="1" applyAlignment="1">
      <alignment horizontal="left" vertical="top" wrapText="1"/>
    </xf>
    <xf numFmtId="0" fontId="16" fillId="6" borderId="19" xfId="4" applyFont="1" applyFill="1" applyBorder="1" applyAlignment="1">
      <alignment horizontal="left" vertical="top" wrapText="1"/>
    </xf>
    <xf numFmtId="0" fontId="16" fillId="6" borderId="15" xfId="4" applyFont="1" applyFill="1" applyBorder="1" applyAlignment="1">
      <alignment horizontal="left" vertical="top" wrapText="1"/>
    </xf>
    <xf numFmtId="0" fontId="16" fillId="7" borderId="11" xfId="4" applyFont="1" applyFill="1" applyBorder="1" applyAlignment="1">
      <alignment horizontal="left" vertical="top" wrapText="1"/>
    </xf>
    <xf numFmtId="0" fontId="16" fillId="7" borderId="19" xfId="4" applyFont="1" applyFill="1" applyBorder="1" applyAlignment="1">
      <alignment horizontal="left" vertical="top" wrapText="1"/>
    </xf>
    <xf numFmtId="0" fontId="16" fillId="7" borderId="15" xfId="4" applyFont="1" applyFill="1" applyBorder="1" applyAlignment="1">
      <alignment horizontal="left" vertical="top" wrapText="1"/>
    </xf>
    <xf numFmtId="0" fontId="16" fillId="2" borderId="14" xfId="4" applyFont="1" applyFill="1" applyBorder="1" applyAlignment="1">
      <alignment horizontal="center" vertical="center"/>
    </xf>
    <xf numFmtId="0" fontId="16" fillId="2" borderId="28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left" vertical="center"/>
    </xf>
    <xf numFmtId="0" fontId="15" fillId="3" borderId="9" xfId="4" applyFont="1" applyFill="1" applyBorder="1" applyAlignment="1">
      <alignment horizontal="left" vertical="center"/>
    </xf>
    <xf numFmtId="0" fontId="15" fillId="12" borderId="11" xfId="5" applyFont="1" applyFill="1" applyBorder="1" applyAlignment="1">
      <alignment horizontal="center" vertical="center"/>
    </xf>
    <xf numFmtId="0" fontId="15" fillId="12" borderId="65" xfId="5" applyFont="1" applyFill="1" applyBorder="1" applyAlignment="1">
      <alignment horizontal="center" vertical="center"/>
    </xf>
    <xf numFmtId="0" fontId="15" fillId="12" borderId="28" xfId="5" applyFont="1" applyFill="1" applyBorder="1" applyAlignment="1">
      <alignment horizontal="center" vertical="center"/>
    </xf>
    <xf numFmtId="0" fontId="15" fillId="12" borderId="66" xfId="5" applyFont="1" applyFill="1" applyBorder="1" applyAlignment="1">
      <alignment horizontal="center" vertical="center"/>
    </xf>
    <xf numFmtId="0" fontId="16" fillId="4" borderId="14" xfId="4" applyFont="1" applyFill="1" applyBorder="1" applyAlignment="1">
      <alignment horizontal="center" vertical="center"/>
    </xf>
    <xf numFmtId="0" fontId="16" fillId="5" borderId="14" xfId="4" applyFont="1" applyFill="1" applyBorder="1" applyAlignment="1">
      <alignment horizontal="center" vertical="center"/>
    </xf>
    <xf numFmtId="0" fontId="16" fillId="5" borderId="28" xfId="4" applyFont="1" applyFill="1" applyBorder="1" applyAlignment="1">
      <alignment horizontal="center" vertical="center"/>
    </xf>
    <xf numFmtId="0" fontId="16" fillId="9" borderId="14" xfId="4" applyFont="1" applyFill="1" applyBorder="1" applyAlignment="1">
      <alignment horizontal="center" vertical="center" wrapText="1"/>
    </xf>
    <xf numFmtId="0" fontId="16" fillId="9" borderId="19" xfId="4" applyFont="1" applyFill="1" applyBorder="1" applyAlignment="1">
      <alignment horizontal="center" vertical="center" wrapText="1"/>
    </xf>
    <xf numFmtId="0" fontId="16" fillId="9" borderId="15" xfId="4" applyFont="1" applyFill="1" applyBorder="1" applyAlignment="1">
      <alignment horizontal="center" vertical="center" wrapText="1"/>
    </xf>
    <xf numFmtId="0" fontId="16" fillId="6" borderId="11" xfId="4" applyFont="1" applyFill="1" applyBorder="1" applyAlignment="1">
      <alignment horizontal="center" vertical="center" wrapText="1"/>
    </xf>
    <xf numFmtId="0" fontId="16" fillId="6" borderId="2" xfId="4" applyFont="1" applyFill="1" applyBorder="1" applyAlignment="1">
      <alignment horizontal="center" vertical="center" wrapText="1"/>
    </xf>
    <xf numFmtId="0" fontId="16" fillId="6" borderId="28" xfId="4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28" xfId="4" applyFont="1" applyFill="1" applyBorder="1" applyAlignment="1">
      <alignment horizontal="center" vertical="center" wrapText="1"/>
    </xf>
    <xf numFmtId="164" fontId="11" fillId="2" borderId="57" xfId="2" applyNumberFormat="1" applyFont="1" applyFill="1" applyBorder="1" applyAlignment="1">
      <alignment horizontal="center" vertical="center" wrapText="1"/>
    </xf>
    <xf numFmtId="164" fontId="11" fillId="2" borderId="60" xfId="2" applyNumberFormat="1" applyFont="1" applyFill="1" applyBorder="1" applyAlignment="1">
      <alignment horizontal="center" vertical="center" wrapText="1"/>
    </xf>
    <xf numFmtId="164" fontId="11" fillId="2" borderId="61" xfId="2" applyNumberFormat="1" applyFont="1" applyFill="1" applyBorder="1" applyAlignment="1">
      <alignment horizontal="center" vertical="center" wrapText="1"/>
    </xf>
    <xf numFmtId="0" fontId="15" fillId="10" borderId="70" xfId="4" applyFont="1" applyFill="1" applyBorder="1" applyAlignment="1">
      <alignment horizontal="center" vertical="center"/>
    </xf>
    <xf numFmtId="0" fontId="15" fillId="10" borderId="38" xfId="4" applyFont="1" applyFill="1" applyBorder="1" applyAlignment="1">
      <alignment horizontal="center" vertical="center"/>
    </xf>
    <xf numFmtId="0" fontId="15" fillId="10" borderId="68" xfId="4" applyFont="1" applyFill="1" applyBorder="1" applyAlignment="1">
      <alignment horizontal="center" vertical="center"/>
    </xf>
    <xf numFmtId="0" fontId="15" fillId="12" borderId="67" xfId="5" applyFont="1" applyFill="1" applyBorder="1" applyAlignment="1">
      <alignment horizontal="center" vertical="center"/>
    </xf>
    <xf numFmtId="0" fontId="15" fillId="12" borderId="69" xfId="5" applyFont="1" applyFill="1" applyBorder="1" applyAlignment="1">
      <alignment horizontal="center" vertical="center"/>
    </xf>
    <xf numFmtId="166" fontId="11" fillId="13" borderId="59" xfId="0" applyNumberFormat="1" applyFont="1" applyFill="1" applyBorder="1" applyAlignment="1">
      <alignment horizontal="center" vertical="center" wrapText="1"/>
    </xf>
    <xf numFmtId="166" fontId="11" fillId="13" borderId="60" xfId="0" applyNumberFormat="1" applyFont="1" applyFill="1" applyBorder="1" applyAlignment="1">
      <alignment horizontal="center" vertical="center" wrapText="1"/>
    </xf>
    <xf numFmtId="166" fontId="11" fillId="13" borderId="61" xfId="0" applyNumberFormat="1" applyFont="1" applyFill="1" applyBorder="1" applyAlignment="1">
      <alignment horizontal="center" vertical="center" wrapText="1"/>
    </xf>
    <xf numFmtId="0" fontId="15" fillId="12" borderId="44" xfId="4" applyFont="1" applyFill="1" applyBorder="1" applyAlignment="1">
      <alignment horizontal="center" vertical="center"/>
    </xf>
    <xf numFmtId="0" fontId="15" fillId="12" borderId="45" xfId="4" applyFont="1" applyFill="1" applyBorder="1" applyAlignment="1">
      <alignment horizontal="center" vertical="center"/>
    </xf>
  </cellXfs>
  <cellStyles count="8">
    <cellStyle name="Hipervínculo" xfId="3" builtinId="8"/>
    <cellStyle name="Millares" xfId="2" builtinId="3"/>
    <cellStyle name="Millares 2" xfId="7" xr:uid="{38261876-D9C8-446C-A1A6-D7CA5F3179F5}"/>
    <cellStyle name="Normal" xfId="0" builtinId="0"/>
    <cellStyle name="Normal 2 3" xfId="5" xr:uid="{75E414F1-7E96-427A-98C9-BC65BD960B50}"/>
    <cellStyle name="Normal 3" xfId="4" xr:uid="{139F8F19-33E1-466C-A6C1-CFFE71C43B7F}"/>
    <cellStyle name="Porcentaje" xfId="1" builtinId="5"/>
    <cellStyle name="Porcentaje 2" xfId="6" xr:uid="{0B16D06B-ED6A-4D69-AF7A-F34CF198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736600</xdr:colOff>
      <xdr:row>34</xdr:row>
      <xdr:rowOff>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922341-BA6A-46FD-E596-1FE4E6E64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50"/>
        <a:stretch/>
      </xdr:blipFill>
      <xdr:spPr>
        <a:xfrm>
          <a:off x="0" y="0"/>
          <a:ext cx="11404600" cy="6426278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660400</xdr:colOff>
      <xdr:row>3</xdr:row>
      <xdr:rowOff>0</xdr:rowOff>
    </xdr:from>
    <xdr:to>
      <xdr:col>13</xdr:col>
      <xdr:colOff>706462</xdr:colOff>
      <xdr:row>5</xdr:row>
      <xdr:rowOff>76200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A609C-80E7-43B1-9C99-9E5BB46D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42400" y="495300"/>
          <a:ext cx="1570062" cy="406400"/>
        </a:xfrm>
        <a:prstGeom prst="rect">
          <a:avLst/>
        </a:prstGeom>
        <a:effectLst>
          <a:outerShdw blurRad="50800" dist="38100" dir="2700000" algn="tl" rotWithShape="0">
            <a:schemeClr val="bg1">
              <a:alpha val="40000"/>
            </a:scheme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768850</xdr:colOff>
      <xdr:row>1</xdr:row>
      <xdr:rowOff>26145</xdr:rowOff>
    </xdr:from>
    <xdr:to>
      <xdr:col>10</xdr:col>
      <xdr:colOff>995381</xdr:colOff>
      <xdr:row>2</xdr:row>
      <xdr:rowOff>197158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D8C47-A776-4A96-B396-9A5DD2601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204203" y="227851"/>
          <a:ext cx="1279884" cy="372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791323</xdr:colOff>
      <xdr:row>5</xdr:row>
      <xdr:rowOff>189906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A0A56E-3204-4FF9-A581-3DFF73DF4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66617" cy="1142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645584</xdr:colOff>
      <xdr:row>0</xdr:row>
      <xdr:rowOff>194234</xdr:rowOff>
    </xdr:from>
    <xdr:to>
      <xdr:col>13</xdr:col>
      <xdr:colOff>495037</xdr:colOff>
      <xdr:row>2</xdr:row>
      <xdr:rowOff>163541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1690D-1502-4101-984B-0324943AC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503959" y="194234"/>
          <a:ext cx="1283806" cy="3503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267448</xdr:colOff>
      <xdr:row>5</xdr:row>
      <xdr:rowOff>189906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03CDC-BEEF-4957-BD1D-A2075D49A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142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16933</xdr:colOff>
      <xdr:row>34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00C0BE-A46F-CF3E-E870-8B18D858D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46933" cy="6438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2</xdr:row>
      <xdr:rowOff>88900</xdr:rowOff>
    </xdr:from>
    <xdr:to>
      <xdr:col>13</xdr:col>
      <xdr:colOff>736600</xdr:colOff>
      <xdr:row>5</xdr:row>
      <xdr:rowOff>31137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4C638-0874-4E8D-80F4-D0E5975A2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8953500" y="419100"/>
          <a:ext cx="1689100" cy="43753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171450</xdr:rowOff>
    </xdr:from>
    <xdr:to>
      <xdr:col>11</xdr:col>
      <xdr:colOff>683645</xdr:colOff>
      <xdr:row>2</xdr:row>
      <xdr:rowOff>152400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2E7ABC-BDFB-4970-91AE-4F62A77F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171450"/>
          <a:ext cx="1398020" cy="3619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342900</xdr:colOff>
      <xdr:row>5</xdr:row>
      <xdr:rowOff>51930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80DE5E-0384-44F9-A2CC-3915301B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676900" cy="1004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67236</xdr:colOff>
      <xdr:row>0</xdr:row>
      <xdr:rowOff>156882</xdr:rowOff>
    </xdr:from>
    <xdr:to>
      <xdr:col>10</xdr:col>
      <xdr:colOff>300864</xdr:colOff>
      <xdr:row>2</xdr:row>
      <xdr:rowOff>86844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6F288-755A-4B4A-B637-277F6DDD0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323295" y="156882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</xdr:colOff>
      <xdr:row>0</xdr:row>
      <xdr:rowOff>10584</xdr:rowOff>
    </xdr:from>
    <xdr:to>
      <xdr:col>6</xdr:col>
      <xdr:colOff>571501</xdr:colOff>
      <xdr:row>5</xdr:row>
      <xdr:rowOff>197379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8AE251-C2FD-4673-A759-375D488691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1" y="10584"/>
          <a:ext cx="7112000" cy="1192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829237</xdr:colOff>
      <xdr:row>0</xdr:row>
      <xdr:rowOff>190500</xdr:rowOff>
    </xdr:from>
    <xdr:to>
      <xdr:col>9</xdr:col>
      <xdr:colOff>567565</xdr:colOff>
      <xdr:row>2</xdr:row>
      <xdr:rowOff>120462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78CFB-49DD-4081-8ABC-A909B414B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491384" y="190500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369795</xdr:colOff>
      <xdr:row>5</xdr:row>
      <xdr:rowOff>91544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74BC26-F5CD-4C63-AEDB-D6F17542E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806823</xdr:colOff>
      <xdr:row>0</xdr:row>
      <xdr:rowOff>190500</xdr:rowOff>
    </xdr:from>
    <xdr:to>
      <xdr:col>8</xdr:col>
      <xdr:colOff>1040451</xdr:colOff>
      <xdr:row>2</xdr:row>
      <xdr:rowOff>120462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542A0-1235-468A-B9B3-B423470F6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547411" y="190500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257736</xdr:colOff>
      <xdr:row>5</xdr:row>
      <xdr:rowOff>91544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BF0E66-FB5A-4E71-AECD-AEBF9D2D0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698500</xdr:colOff>
      <xdr:row>1</xdr:row>
      <xdr:rowOff>105832</xdr:rowOff>
    </xdr:from>
    <xdr:to>
      <xdr:col>12</xdr:col>
      <xdr:colOff>540546</xdr:colOff>
      <xdr:row>3</xdr:row>
      <xdr:rowOff>37039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3A740-ADEA-4E4D-AAE7-1CF692906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318750" y="306915"/>
          <a:ext cx="1281379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330574</xdr:colOff>
      <xdr:row>5</xdr:row>
      <xdr:rowOff>94656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C69B-93DB-43F1-A227-C4981128E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555938</xdr:colOff>
      <xdr:row>1</xdr:row>
      <xdr:rowOff>48557</xdr:rowOff>
    </xdr:from>
    <xdr:to>
      <xdr:col>7</xdr:col>
      <xdr:colOff>788072</xdr:colOff>
      <xdr:row>2</xdr:row>
      <xdr:rowOff>200520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88B72-8EB0-4624-B053-110074D54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8164732" y="250263"/>
          <a:ext cx="1285487" cy="3536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441139</xdr:colOff>
      <xdr:row>5</xdr:row>
      <xdr:rowOff>142281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64D11-7CD8-4BE3-A975-0BDDD04A5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0947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645584</xdr:colOff>
      <xdr:row>0</xdr:row>
      <xdr:rowOff>194234</xdr:rowOff>
    </xdr:from>
    <xdr:to>
      <xdr:col>13</xdr:col>
      <xdr:colOff>495036</xdr:colOff>
      <xdr:row>2</xdr:row>
      <xdr:rowOff>144491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D3CEC-267A-49DE-B78F-FC3C5A7FB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506760" y="194234"/>
          <a:ext cx="1283806" cy="3536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344332</xdr:colOff>
      <xdr:row>5</xdr:row>
      <xdr:rowOff>142281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A7AC00-117D-4983-AAF9-49DC32156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094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1CC3-48AD-47E6-A86F-A5802290A19B}">
  <dimension ref="A1:A26"/>
  <sheetViews>
    <sheetView showGridLines="0" showRowColHeaders="0" tabSelected="1" zoomScale="75" zoomScaleNormal="75" workbookViewId="0"/>
  </sheetViews>
  <sheetFormatPr baseColWidth="10" defaultRowHeight="15" x14ac:dyDescent="0.25"/>
  <sheetData>
    <row r="1" s="14" customFormat="1" ht="12.75" x14ac:dyDescent="0.2"/>
    <row r="2" s="14" customFormat="1" ht="12.75" x14ac:dyDescent="0.2"/>
    <row r="3" s="14" customFormat="1" ht="12.75" x14ac:dyDescent="0.2"/>
    <row r="4" s="14" customFormat="1" ht="12.75" x14ac:dyDescent="0.2"/>
    <row r="5" s="14" customFormat="1" ht="12.75" x14ac:dyDescent="0.2"/>
    <row r="6" s="14" customFormat="1" ht="12.75" x14ac:dyDescent="0.2"/>
    <row r="7" s="14" customFormat="1" ht="12.75" x14ac:dyDescent="0.2"/>
    <row r="8" s="14" customFormat="1" ht="12.75" x14ac:dyDescent="0.2"/>
    <row r="9" s="14" customFormat="1" ht="12.75" x14ac:dyDescent="0.2"/>
    <row r="10" s="14" customFormat="1" ht="12.75" x14ac:dyDescent="0.2"/>
    <row r="11" s="14" customFormat="1" ht="12.75" x14ac:dyDescent="0.2"/>
    <row r="12" s="14" customFormat="1" ht="25.15" customHeight="1" x14ac:dyDescent="0.2"/>
    <row r="13" s="14" customFormat="1" ht="22.15" customHeight="1" x14ac:dyDescent="0.2"/>
    <row r="14" s="14" customFormat="1" ht="34.15" customHeight="1" x14ac:dyDescent="0.2"/>
    <row r="15" s="14" customFormat="1" ht="12.75" x14ac:dyDescent="0.2"/>
    <row r="16" s="14" customFormat="1" ht="13.9" customHeight="1" x14ac:dyDescent="0.2"/>
    <row r="17" s="14" customFormat="1" ht="14.45" customHeight="1" x14ac:dyDescent="0.2"/>
    <row r="18" s="14" customFormat="1" ht="14.45" customHeight="1" x14ac:dyDescent="0.2"/>
    <row r="19" s="14" customFormat="1" ht="14.45" customHeight="1" x14ac:dyDescent="0.2"/>
    <row r="20" s="14" customFormat="1" ht="12.75" x14ac:dyDescent="0.2"/>
    <row r="21" s="14" customFormat="1" ht="14.45" customHeight="1" x14ac:dyDescent="0.2"/>
    <row r="22" s="14" customFormat="1" ht="14.45" customHeight="1" x14ac:dyDescent="0.2"/>
    <row r="23" s="14" customFormat="1" ht="12.75" x14ac:dyDescent="0.2"/>
    <row r="24" s="14" customFormat="1" ht="12.75" x14ac:dyDescent="0.2"/>
    <row r="25" s="14" customFormat="1" ht="12.75" x14ac:dyDescent="0.2"/>
    <row r="26" s="14" customFormat="1" ht="12.75" x14ac:dyDescent="0.2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7E3C-8CF7-4D04-9C4E-1CBF15C53F66}">
  <dimension ref="A1:AF17"/>
  <sheetViews>
    <sheetView showGridLines="0" zoomScale="90" zoomScaleNormal="90" workbookViewId="0">
      <selection activeCell="D25" sqref="D25"/>
    </sheetView>
  </sheetViews>
  <sheetFormatPr baseColWidth="10" defaultRowHeight="15" x14ac:dyDescent="0.25"/>
  <cols>
    <col min="1" max="1" width="15.140625" customWidth="1"/>
    <col min="2" max="16" width="15.7109375" customWidth="1"/>
    <col min="17" max="17" width="9.85546875" customWidth="1"/>
    <col min="18" max="31" width="10.5703125" customWidth="1"/>
  </cols>
  <sheetData>
    <row r="1" spans="1:32" s="1" customFormat="1" ht="15.75" x14ac:dyDescent="0.25"/>
    <row r="2" spans="1:32" s="1" customFormat="1" ht="15.75" x14ac:dyDescent="0.25"/>
    <row r="3" spans="1:32" s="1" customFormat="1" ht="15.75" x14ac:dyDescent="0.25"/>
    <row r="4" spans="1:32" s="1" customFormat="1" ht="15.75" x14ac:dyDescent="0.25"/>
    <row r="5" spans="1:32" s="1" customFormat="1" ht="15.75" x14ac:dyDescent="0.25"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2" s="1" customFormat="1" ht="15.75" x14ac:dyDescent="0.25"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 s="1" customFormat="1" ht="15.75" x14ac:dyDescent="0.25">
      <c r="A7" s="7" t="s">
        <v>175</v>
      </c>
      <c r="B7" s="6"/>
      <c r="C7"/>
      <c r="D7"/>
      <c r="E7"/>
      <c r="F7"/>
      <c r="G7"/>
      <c r="H7"/>
      <c r="I7"/>
      <c r="J7"/>
      <c r="K7"/>
      <c r="L7"/>
    </row>
    <row r="8" spans="1:32" s="1" customFormat="1" ht="15.75" x14ac:dyDescent="0.25">
      <c r="A8" s="9" t="s">
        <v>164</v>
      </c>
      <c r="B8" s="8"/>
      <c r="C8"/>
      <c r="D8"/>
      <c r="E8"/>
      <c r="F8"/>
      <c r="G8"/>
      <c r="H8"/>
      <c r="I8"/>
      <c r="J8"/>
      <c r="K8"/>
      <c r="L8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</row>
    <row r="9" spans="1:32" s="1" customFormat="1" ht="15.75" x14ac:dyDescent="0.25">
      <c r="A9" s="9" t="s">
        <v>165</v>
      </c>
      <c r="B9" s="8"/>
      <c r="C9"/>
      <c r="D9"/>
      <c r="E9"/>
      <c r="F9"/>
      <c r="G9"/>
      <c r="H9"/>
      <c r="I9"/>
      <c r="J9"/>
      <c r="K9"/>
      <c r="L9"/>
    </row>
    <row r="10" spans="1:32" s="1" customFormat="1" ht="15.75" x14ac:dyDescent="0.25">
      <c r="A10" s="213" t="s">
        <v>168</v>
      </c>
      <c r="B10" s="8"/>
      <c r="C10"/>
      <c r="D10"/>
      <c r="E10"/>
      <c r="F10"/>
      <c r="G10"/>
      <c r="H10"/>
      <c r="I10"/>
      <c r="J10"/>
      <c r="K10"/>
      <c r="L10"/>
    </row>
    <row r="11" spans="1:32" s="1" customFormat="1" ht="15.75" x14ac:dyDescent="0.25">
      <c r="A11" s="8" t="s">
        <v>181</v>
      </c>
      <c r="B11" s="8"/>
      <c r="C11"/>
      <c r="D11"/>
      <c r="E11"/>
      <c r="F11"/>
      <c r="G11"/>
      <c r="H11"/>
      <c r="I11"/>
      <c r="J11"/>
      <c r="K11"/>
      <c r="L11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</row>
    <row r="12" spans="1:32" ht="15.75" thickBot="1" x14ac:dyDescent="0.3"/>
    <row r="13" spans="1:32" s="14" customFormat="1" ht="15" customHeight="1" thickBot="1" x14ac:dyDescent="0.25">
      <c r="A13" s="377" t="s">
        <v>169</v>
      </c>
      <c r="B13" s="381" t="s">
        <v>41</v>
      </c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3"/>
      <c r="Q13" s="441" t="s">
        <v>42</v>
      </c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3"/>
    </row>
    <row r="14" spans="1:32" s="14" customFormat="1" ht="13.5" thickBot="1" x14ac:dyDescent="0.25">
      <c r="A14" s="379"/>
      <c r="B14" s="282" t="s">
        <v>28</v>
      </c>
      <c r="C14" s="282" t="s">
        <v>29</v>
      </c>
      <c r="D14" s="282" t="s">
        <v>30</v>
      </c>
      <c r="E14" s="282" t="s">
        <v>31</v>
      </c>
      <c r="F14" s="282" t="s">
        <v>32</v>
      </c>
      <c r="G14" s="282" t="s">
        <v>33</v>
      </c>
      <c r="H14" s="282" t="s">
        <v>34</v>
      </c>
      <c r="I14" s="282" t="s">
        <v>35</v>
      </c>
      <c r="J14" s="282" t="s">
        <v>36</v>
      </c>
      <c r="K14" s="282" t="s">
        <v>37</v>
      </c>
      <c r="L14" s="282" t="s">
        <v>38</v>
      </c>
      <c r="M14" s="282" t="s">
        <v>109</v>
      </c>
      <c r="N14" s="282" t="s">
        <v>116</v>
      </c>
      <c r="O14" s="282" t="s">
        <v>127</v>
      </c>
      <c r="P14" s="289" t="s">
        <v>182</v>
      </c>
      <c r="Q14" s="367" t="s">
        <v>69</v>
      </c>
      <c r="R14" s="364">
        <v>2010</v>
      </c>
      <c r="S14" s="365">
        <v>2011</v>
      </c>
      <c r="T14" s="365">
        <v>2012</v>
      </c>
      <c r="U14" s="365">
        <v>2013</v>
      </c>
      <c r="V14" s="365">
        <v>2014</v>
      </c>
      <c r="W14" s="365">
        <v>2015</v>
      </c>
      <c r="X14" s="365">
        <v>2016</v>
      </c>
      <c r="Y14" s="365">
        <v>2017</v>
      </c>
      <c r="Z14" s="365">
        <v>2018</v>
      </c>
      <c r="AA14" s="365">
        <v>2019</v>
      </c>
      <c r="AB14" s="365">
        <v>2020</v>
      </c>
      <c r="AC14" s="365">
        <v>2021</v>
      </c>
      <c r="AD14" s="365">
        <v>2022</v>
      </c>
      <c r="AE14" s="365">
        <v>2023</v>
      </c>
      <c r="AF14" s="366">
        <v>2024</v>
      </c>
    </row>
    <row r="15" spans="1:32" s="14" customFormat="1" ht="13.5" thickBot="1" x14ac:dyDescent="0.25">
      <c r="A15" s="276" t="s">
        <v>6</v>
      </c>
      <c r="B15" s="277">
        <v>4098081</v>
      </c>
      <c r="C15" s="277">
        <v>4125710</v>
      </c>
      <c r="D15" s="277">
        <v>4205712</v>
      </c>
      <c r="E15" s="277">
        <v>4363400</v>
      </c>
      <c r="F15" s="277">
        <v>4556685</v>
      </c>
      <c r="G15" s="277">
        <v>4499950</v>
      </c>
      <c r="H15" s="277">
        <v>4481458</v>
      </c>
      <c r="I15" s="277">
        <v>4426896</v>
      </c>
      <c r="J15" s="277">
        <v>4394010</v>
      </c>
      <c r="K15" s="277">
        <v>4337414</v>
      </c>
      <c r="L15" s="277">
        <v>4255166</v>
      </c>
      <c r="M15" s="277">
        <v>4256477</v>
      </c>
      <c r="N15" s="277">
        <v>4268722</v>
      </c>
      <c r="O15" s="277">
        <v>4151712</v>
      </c>
      <c r="P15" s="278">
        <v>4059992</v>
      </c>
      <c r="Q15" s="446" t="s">
        <v>157</v>
      </c>
      <c r="R15" s="334">
        <v>4664409</v>
      </c>
      <c r="S15" s="277">
        <v>4685051</v>
      </c>
      <c r="T15" s="277">
        <v>4705844</v>
      </c>
      <c r="U15" s="277">
        <v>4726442</v>
      </c>
      <c r="V15" s="277">
        <v>4747009</v>
      </c>
      <c r="W15" s="277">
        <v>4766908</v>
      </c>
      <c r="X15" s="277">
        <v>4784435</v>
      </c>
      <c r="Y15" s="277">
        <v>4799585</v>
      </c>
      <c r="Z15" s="277">
        <v>4814200</v>
      </c>
      <c r="AA15" s="277">
        <v>4822536</v>
      </c>
      <c r="AB15" s="277">
        <v>4813994</v>
      </c>
      <c r="AC15" s="277">
        <v>4791355</v>
      </c>
      <c r="AD15" s="277">
        <v>4761834</v>
      </c>
      <c r="AE15" s="277">
        <v>4726129</v>
      </c>
      <c r="AF15" s="278">
        <v>4683584</v>
      </c>
    </row>
    <row r="16" spans="1:32" x14ac:dyDescent="0.25">
      <c r="A16" s="329" t="s">
        <v>166</v>
      </c>
      <c r="B16" s="330">
        <v>2082936</v>
      </c>
      <c r="C16" s="330">
        <v>2093818</v>
      </c>
      <c r="D16" s="330">
        <v>2128492</v>
      </c>
      <c r="E16" s="330">
        <v>2211747</v>
      </c>
      <c r="F16" s="330">
        <v>2309164</v>
      </c>
      <c r="G16" s="330">
        <v>2275758</v>
      </c>
      <c r="H16" s="330">
        <v>2262475</v>
      </c>
      <c r="I16" s="330">
        <v>2233814</v>
      </c>
      <c r="J16" s="330">
        <v>2213430</v>
      </c>
      <c r="K16" s="330">
        <v>2182512</v>
      </c>
      <c r="L16" s="330">
        <v>2143323</v>
      </c>
      <c r="M16" s="330">
        <v>2144497</v>
      </c>
      <c r="N16" s="330">
        <v>2145004</v>
      </c>
      <c r="O16" s="330">
        <v>2087403</v>
      </c>
      <c r="P16" s="331">
        <v>2041290</v>
      </c>
      <c r="Q16" s="447"/>
      <c r="R16" s="332">
        <v>2376323</v>
      </c>
      <c r="S16" s="330">
        <v>2388069</v>
      </c>
      <c r="T16" s="330">
        <v>2399901</v>
      </c>
      <c r="U16" s="330">
        <v>2411594</v>
      </c>
      <c r="V16" s="330">
        <v>2423196</v>
      </c>
      <c r="W16" s="330">
        <v>2434338</v>
      </c>
      <c r="X16" s="330">
        <v>2444114</v>
      </c>
      <c r="Y16" s="330">
        <v>2452540</v>
      </c>
      <c r="Z16" s="330">
        <v>2460561</v>
      </c>
      <c r="AA16" s="330">
        <v>2465192</v>
      </c>
      <c r="AB16" s="330">
        <v>2461065</v>
      </c>
      <c r="AC16" s="330">
        <v>2449658</v>
      </c>
      <c r="AD16" s="330">
        <v>2434597</v>
      </c>
      <c r="AE16" s="330">
        <v>2416195</v>
      </c>
      <c r="AF16" s="333">
        <v>2394206</v>
      </c>
    </row>
    <row r="17" spans="1:32" ht="15.75" thickBot="1" x14ac:dyDescent="0.3">
      <c r="A17" s="303" t="s">
        <v>167</v>
      </c>
      <c r="B17" s="304">
        <v>2015145</v>
      </c>
      <c r="C17" s="304">
        <v>2031892</v>
      </c>
      <c r="D17" s="304">
        <v>2077220</v>
      </c>
      <c r="E17" s="304">
        <v>2151653</v>
      </c>
      <c r="F17" s="304">
        <v>2247521</v>
      </c>
      <c r="G17" s="304">
        <v>2224192</v>
      </c>
      <c r="H17" s="304">
        <v>2218983</v>
      </c>
      <c r="I17" s="304">
        <v>2193082</v>
      </c>
      <c r="J17" s="304">
        <v>2180580</v>
      </c>
      <c r="K17" s="304">
        <v>2154902</v>
      </c>
      <c r="L17" s="304">
        <v>2111843</v>
      </c>
      <c r="M17" s="304">
        <v>2111980</v>
      </c>
      <c r="N17" s="304">
        <v>2123718</v>
      </c>
      <c r="O17" s="304">
        <v>2064309</v>
      </c>
      <c r="P17" s="305">
        <v>2018702</v>
      </c>
      <c r="Q17" s="448"/>
      <c r="R17" s="306">
        <v>2288086</v>
      </c>
      <c r="S17" s="304">
        <v>2296982</v>
      </c>
      <c r="T17" s="304">
        <v>2305943</v>
      </c>
      <c r="U17" s="304">
        <v>2314848</v>
      </c>
      <c r="V17" s="304">
        <v>2323813</v>
      </c>
      <c r="W17" s="304">
        <v>2332570</v>
      </c>
      <c r="X17" s="304">
        <v>2340321</v>
      </c>
      <c r="Y17" s="304">
        <v>2347045</v>
      </c>
      <c r="Z17" s="304">
        <v>2353639</v>
      </c>
      <c r="AA17" s="304">
        <v>2357344</v>
      </c>
      <c r="AB17" s="304">
        <v>2352929</v>
      </c>
      <c r="AC17" s="304">
        <v>2341697</v>
      </c>
      <c r="AD17" s="304">
        <v>2327237</v>
      </c>
      <c r="AE17" s="304">
        <v>2309934</v>
      </c>
      <c r="AF17" s="307">
        <v>2289378</v>
      </c>
    </row>
  </sheetData>
  <mergeCells count="4">
    <mergeCell ref="A13:A14"/>
    <mergeCell ref="Q15:Q17"/>
    <mergeCell ref="B13:P13"/>
    <mergeCell ref="Q13:AF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ADB6-23C0-46E9-9443-3CBE47CE1514}">
  <dimension ref="A1:P15"/>
  <sheetViews>
    <sheetView showGridLines="0" showRowColHeaders="0" zoomScale="90" zoomScaleNormal="90" workbookViewId="0">
      <selection activeCell="I25" sqref="I25"/>
    </sheetView>
  </sheetViews>
  <sheetFormatPr baseColWidth="10" defaultRowHeight="15" x14ac:dyDescent="0.25"/>
  <cols>
    <col min="1" max="1" width="16.140625" customWidth="1"/>
    <col min="2" max="15" width="10.7109375" customWidth="1"/>
  </cols>
  <sheetData>
    <row r="1" spans="1:16" s="1" customFormat="1" ht="15.75" x14ac:dyDescent="0.25"/>
    <row r="2" spans="1:16" s="1" customFormat="1" ht="15.75" x14ac:dyDescent="0.25"/>
    <row r="3" spans="1:16" s="1" customFormat="1" ht="15.75" x14ac:dyDescent="0.25"/>
    <row r="4" spans="1:16" s="1" customFormat="1" ht="15.75" x14ac:dyDescent="0.25"/>
    <row r="5" spans="1:16" s="1" customFormat="1" ht="15.75" x14ac:dyDescent="0.25"/>
    <row r="6" spans="1:16" s="1" customFormat="1" ht="15.75" x14ac:dyDescent="0.25"/>
    <row r="7" spans="1:16" s="1" customFormat="1" ht="15.75" x14ac:dyDescent="0.25">
      <c r="A7" s="7" t="s">
        <v>176</v>
      </c>
      <c r="B7" s="30"/>
      <c r="C7"/>
      <c r="D7"/>
      <c r="E7"/>
      <c r="F7"/>
      <c r="G7"/>
      <c r="H7"/>
      <c r="I7"/>
      <c r="J7"/>
      <c r="K7"/>
      <c r="L7"/>
      <c r="M7"/>
    </row>
    <row r="8" spans="1:16" s="1" customFormat="1" ht="15.75" x14ac:dyDescent="0.25">
      <c r="A8" s="9" t="s">
        <v>163</v>
      </c>
      <c r="B8" s="8"/>
      <c r="C8"/>
      <c r="D8"/>
      <c r="E8"/>
      <c r="F8"/>
      <c r="G8"/>
      <c r="H8"/>
      <c r="I8"/>
      <c r="J8"/>
      <c r="K8"/>
      <c r="L8"/>
      <c r="M8"/>
    </row>
    <row r="9" spans="1:16" s="1" customFormat="1" ht="15.75" x14ac:dyDescent="0.25">
      <c r="A9" s="9" t="s">
        <v>179</v>
      </c>
      <c r="B9" s="8"/>
      <c r="C9"/>
      <c r="D9"/>
      <c r="E9"/>
      <c r="F9"/>
      <c r="G9"/>
      <c r="H9"/>
      <c r="I9"/>
      <c r="J9"/>
      <c r="K9"/>
      <c r="L9"/>
      <c r="M9"/>
    </row>
    <row r="10" spans="1:16" s="1" customFormat="1" ht="16.5" thickBot="1" x14ac:dyDescent="0.3">
      <c r="A10" s="10"/>
      <c r="B10" s="8"/>
      <c r="C10"/>
      <c r="D10"/>
      <c r="E10"/>
      <c r="F10"/>
      <c r="G10"/>
      <c r="H10"/>
      <c r="I10"/>
      <c r="J10"/>
      <c r="K10"/>
      <c r="L10"/>
      <c r="M10"/>
    </row>
    <row r="11" spans="1:16" x14ac:dyDescent="0.25">
      <c r="A11" s="377" t="s">
        <v>169</v>
      </c>
      <c r="B11" s="449" t="s">
        <v>40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50"/>
    </row>
    <row r="12" spans="1:16" ht="15.75" thickBot="1" x14ac:dyDescent="0.3">
      <c r="A12" s="379"/>
      <c r="B12" s="324" t="s">
        <v>52</v>
      </c>
      <c r="C12" s="324" t="s">
        <v>53</v>
      </c>
      <c r="D12" s="324" t="s">
        <v>54</v>
      </c>
      <c r="E12" s="324" t="s">
        <v>55</v>
      </c>
      <c r="F12" s="324" t="s">
        <v>56</v>
      </c>
      <c r="G12" s="324" t="s">
        <v>57</v>
      </c>
      <c r="H12" s="324" t="s">
        <v>58</v>
      </c>
      <c r="I12" s="324" t="s">
        <v>59</v>
      </c>
      <c r="J12" s="324" t="s">
        <v>60</v>
      </c>
      <c r="K12" s="324" t="s">
        <v>61</v>
      </c>
      <c r="L12" s="324" t="s">
        <v>62</v>
      </c>
      <c r="M12" s="324" t="s">
        <v>110</v>
      </c>
      <c r="N12" s="324" t="s">
        <v>117</v>
      </c>
      <c r="O12" s="324" t="s">
        <v>128</v>
      </c>
      <c r="P12" s="325" t="s">
        <v>183</v>
      </c>
    </row>
    <row r="13" spans="1:16" ht="15.75" thickBot="1" x14ac:dyDescent="0.3">
      <c r="A13" s="359" t="s">
        <v>6</v>
      </c>
      <c r="B13" s="357">
        <v>0.87858526128390546</v>
      </c>
      <c r="C13" s="357">
        <v>0.88061154510377793</v>
      </c>
      <c r="D13" s="357">
        <v>0.89372108382683324</v>
      </c>
      <c r="E13" s="357">
        <v>0.92318915581742034</v>
      </c>
      <c r="F13" s="357">
        <v>0.95990654325702773</v>
      </c>
      <c r="G13" s="357">
        <v>0.94399766053802592</v>
      </c>
      <c r="H13" s="357">
        <v>0.9366744453629321</v>
      </c>
      <c r="I13" s="357">
        <v>0.92234974482168774</v>
      </c>
      <c r="J13" s="357">
        <v>0.91271862407045823</v>
      </c>
      <c r="K13" s="357">
        <v>0.89940520920942835</v>
      </c>
      <c r="L13" s="357">
        <v>0.88391593342243469</v>
      </c>
      <c r="M13" s="357">
        <v>0.88836602589455382</v>
      </c>
      <c r="N13" s="357">
        <v>0.89644494117182583</v>
      </c>
      <c r="O13" s="357">
        <v>0.8784593057024046</v>
      </c>
      <c r="P13" s="358">
        <v>0.8668558095680573</v>
      </c>
    </row>
    <row r="14" spans="1:16" x14ac:dyDescent="0.25">
      <c r="A14" s="329" t="s">
        <v>166</v>
      </c>
      <c r="B14" s="343">
        <v>0.87653740674142366</v>
      </c>
      <c r="C14" s="343">
        <v>0.87678287352668616</v>
      </c>
      <c r="D14" s="343">
        <v>0.88690825163204645</v>
      </c>
      <c r="E14" s="343">
        <v>0.91713074422975016</v>
      </c>
      <c r="F14" s="343">
        <v>0.9529414871929468</v>
      </c>
      <c r="G14" s="343">
        <v>0.9348570330003475</v>
      </c>
      <c r="H14" s="343">
        <v>0.92568309006863014</v>
      </c>
      <c r="I14" s="343">
        <v>0.91081654121849187</v>
      </c>
      <c r="J14" s="343">
        <v>0.89956314840396157</v>
      </c>
      <c r="K14" s="343">
        <v>0.88533144680008702</v>
      </c>
      <c r="L14" s="343">
        <v>0.87089247947534909</v>
      </c>
      <c r="M14" s="343">
        <v>0.87542710043606087</v>
      </c>
      <c r="N14" s="343">
        <v>0.8810509501161794</v>
      </c>
      <c r="O14" s="343">
        <v>0.86392157917717738</v>
      </c>
      <c r="P14" s="346">
        <v>0.85259580838073246</v>
      </c>
    </row>
    <row r="15" spans="1:16" ht="15.75" thickBot="1" x14ac:dyDescent="0.3">
      <c r="A15" s="303" t="s">
        <v>167</v>
      </c>
      <c r="B15" s="348">
        <v>0.88071208861904671</v>
      </c>
      <c r="C15" s="348">
        <v>0.88459204295027127</v>
      </c>
      <c r="D15" s="348">
        <v>0.90081151181967634</v>
      </c>
      <c r="E15" s="348">
        <v>0.92950077067695158</v>
      </c>
      <c r="F15" s="348">
        <v>0.96716947534074382</v>
      </c>
      <c r="G15" s="348">
        <v>0.95353708570375162</v>
      </c>
      <c r="H15" s="348">
        <v>0.94815326615451467</v>
      </c>
      <c r="I15" s="348">
        <v>0.93440134296530319</v>
      </c>
      <c r="J15" s="348">
        <v>0.92647173164618701</v>
      </c>
      <c r="K15" s="348">
        <v>0.91412284333555049</v>
      </c>
      <c r="L15" s="348">
        <v>0.89753791975873476</v>
      </c>
      <c r="M15" s="348">
        <v>0.90190148426547068</v>
      </c>
      <c r="N15" s="348">
        <v>0.91254908717934613</v>
      </c>
      <c r="O15" s="348">
        <v>0.89366579304863258</v>
      </c>
      <c r="P15" s="349">
        <v>0.88176875989897696</v>
      </c>
    </row>
  </sheetData>
  <mergeCells count="2">
    <mergeCell ref="A11:A12"/>
    <mergeCell ref="B11:P11"/>
  </mergeCells>
  <phoneticPr fontId="2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8472-3746-4840-AAFA-29FFE6255F0F}">
  <dimension ref="A1"/>
  <sheetViews>
    <sheetView workbookViewId="0">
      <selection activeCell="C19" sqref="C19"/>
    </sheetView>
  </sheetViews>
  <sheetFormatPr baseColWidth="10" defaultRowHeight="1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E2D8-6E5A-446E-A7A0-15D97C6BF62D}">
  <dimension ref="A1:A26"/>
  <sheetViews>
    <sheetView showGridLines="0" showRowColHeaders="0" zoomScale="75" zoomScaleNormal="75" workbookViewId="0"/>
  </sheetViews>
  <sheetFormatPr baseColWidth="10" defaultRowHeight="15" x14ac:dyDescent="0.25"/>
  <sheetData>
    <row r="1" s="14" customFormat="1" ht="12.75" x14ac:dyDescent="0.2"/>
    <row r="2" s="14" customFormat="1" ht="12.75" x14ac:dyDescent="0.2"/>
    <row r="3" s="14" customFormat="1" ht="12.75" x14ac:dyDescent="0.2"/>
    <row r="4" s="14" customFormat="1" ht="12.75" x14ac:dyDescent="0.2"/>
    <row r="5" s="14" customFormat="1" ht="12.75" x14ac:dyDescent="0.2"/>
    <row r="6" s="14" customFormat="1" ht="12.75" x14ac:dyDescent="0.2"/>
    <row r="7" s="14" customFormat="1" ht="12.75" x14ac:dyDescent="0.2"/>
    <row r="8" s="14" customFormat="1" ht="12.75" x14ac:dyDescent="0.2"/>
    <row r="9" s="14" customFormat="1" ht="12.75" x14ac:dyDescent="0.2"/>
    <row r="10" s="14" customFormat="1" ht="12.75" x14ac:dyDescent="0.2"/>
    <row r="11" s="14" customFormat="1" ht="12.75" x14ac:dyDescent="0.2"/>
    <row r="12" s="14" customFormat="1" ht="25.15" customHeight="1" x14ac:dyDescent="0.2"/>
    <row r="13" s="14" customFormat="1" ht="22.15" customHeight="1" x14ac:dyDescent="0.2"/>
    <row r="14" s="14" customFormat="1" ht="34.15" customHeight="1" x14ac:dyDescent="0.2"/>
    <row r="15" s="14" customFormat="1" ht="12.75" x14ac:dyDescent="0.2"/>
    <row r="16" s="14" customFormat="1" ht="13.9" customHeight="1" x14ac:dyDescent="0.2"/>
    <row r="17" s="14" customFormat="1" ht="14.45" customHeight="1" x14ac:dyDescent="0.2"/>
    <row r="18" s="14" customFormat="1" ht="14.45" customHeight="1" x14ac:dyDescent="0.2"/>
    <row r="19" s="14" customFormat="1" ht="14.45" customHeight="1" x14ac:dyDescent="0.2"/>
    <row r="20" s="14" customFormat="1" ht="12.75" x14ac:dyDescent="0.2"/>
    <row r="21" s="14" customFormat="1" ht="14.45" customHeight="1" x14ac:dyDescent="0.2"/>
    <row r="22" s="14" customFormat="1" ht="14.45" customHeight="1" x14ac:dyDescent="0.2"/>
    <row r="23" s="14" customFormat="1" ht="12.75" x14ac:dyDescent="0.2"/>
    <row r="24" s="14" customFormat="1" ht="12.75" x14ac:dyDescent="0.2"/>
    <row r="25" s="14" customFormat="1" ht="12.75" x14ac:dyDescent="0.2"/>
    <row r="26" s="14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4117-BBB7-48C1-B0DE-73C4EA085632}">
  <dimension ref="A7:M16"/>
  <sheetViews>
    <sheetView showGridLines="0" showRowColHeaders="0" workbookViewId="0"/>
  </sheetViews>
  <sheetFormatPr baseColWidth="10" defaultRowHeight="15" x14ac:dyDescent="0.25"/>
  <cols>
    <col min="1" max="12" width="11.42578125" style="5"/>
    <col min="13" max="13" width="11.5703125" style="5" customWidth="1"/>
    <col min="14" max="16384" width="11.42578125" style="5"/>
  </cols>
  <sheetData>
    <row r="7" spans="1:13" ht="20.25" x14ac:dyDescent="0.3">
      <c r="A7" s="4" t="s">
        <v>0</v>
      </c>
    </row>
    <row r="9" spans="1:13" x14ac:dyDescent="0.25">
      <c r="A9" s="350" t="s">
        <v>65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</row>
    <row r="10" spans="1:13" x14ac:dyDescent="0.25">
      <c r="A10" s="350" t="s">
        <v>66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</row>
    <row r="11" spans="1:13" s="350" customFormat="1" x14ac:dyDescent="0.25">
      <c r="A11" s="350" t="s">
        <v>67</v>
      </c>
    </row>
    <row r="12" spans="1:13" x14ac:dyDescent="0.25">
      <c r="A12" s="350" t="s">
        <v>68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</row>
    <row r="13" spans="1:13" x14ac:dyDescent="0.25">
      <c r="A13" s="350" t="s">
        <v>160</v>
      </c>
    </row>
    <row r="14" spans="1:13" x14ac:dyDescent="0.25">
      <c r="A14" s="350" t="s">
        <v>159</v>
      </c>
    </row>
    <row r="15" spans="1:13" x14ac:dyDescent="0.25">
      <c r="A15" s="350" t="s">
        <v>170</v>
      </c>
    </row>
    <row r="16" spans="1:13" x14ac:dyDescent="0.25">
      <c r="A16" s="350" t="s">
        <v>171</v>
      </c>
    </row>
  </sheetData>
  <hyperlinks>
    <hyperlink ref="A9" location="Nac_Sos_Est!A1" display="Tabla 1. Total de estudiantes de inicial a 3ro. de bachillerato registrados en instituciones de tipo de educación ordinaria, especial y popular permanente por periodo escolar, según sostenimiento." xr:uid="{29606F8C-5C10-46A9-98C3-51E0D6D477DD}"/>
    <hyperlink ref="A10" location="Nac_Sos_Tipedu!A1" display="Tabla 2. Total de estudiantes de inicial a 3ro. de bachillerato registrados en instituciones de tipo de educación ordinaria, especial y popular permanente por período escolar, según tipo de educación y sostenimiento." xr:uid="{C9907FB9-C901-4D9B-8F0C-88E84BE6C3AC}"/>
    <hyperlink ref="A11" location="Nac_Sos_TRégimen!A1" display="Tabla 3. Total de estudiantes de inicial a 3ro. de bachillerato registrados en instituciones de tipo de educación ordinaria, especial y popular permanente por periodo escolar, según régimen y sostenimiento." xr:uid="{7E864157-36AD-4185-85D7-CFDE22267AFE}"/>
    <hyperlink ref="A12" location="Nac_Sos_nivel!A1" display="Tabla 4. Total de estudiantes de inicial a 3ro. de bachillerato registrados en instituciones de tipo de educación ordinaria, especial y popular permanente por periodo escolar, según nivel educativo." xr:uid="{F403A6C3-D7D4-4DEA-A758-523506CB5628}"/>
    <hyperlink ref="A9:M9" location="Tabla_01!A1" display="Tabla 1. Total de estudiantes de inicial a 3ro. de bachillerato registrados en instituciones de tipo de educación ordinaria, especial y popular permanente por periodo escolar, según niveles." xr:uid="{AB86AF2E-3F0E-4246-9B6F-66E22F6BF2A4}"/>
    <hyperlink ref="A10:M10" location="Tabla_02!A1" display="Tabla 2. Total de estudiantes de inicial a 3ro. de bachillerato registrados en instituciones de tipo de educación ordinaria, especial y popular permanente por período escolar, según tipo de educación y sostenimiento." xr:uid="{E252F9E1-839F-46BB-A533-5C8A4DA0C991}"/>
    <hyperlink ref="A11:M11" location="Tabla_03!A1" display="Tabla 3. Total de estudiantes de inicial a 3ro. de bachillerato registrados en instituciones de tipo de educación ordinaria, especial y popular permanente por periodo escolar, según subniveles." xr:uid="{00DAABC1-C64F-4C70-B563-112C59700CE7}"/>
    <hyperlink ref="A12:M12" location="Tabla_04!A1" display="Tabla 4. Total de estudiantes de inicial a 3ro. de bachillerato registrados en instituciones de tipo de educación ordinaria, especial y popular permanente por periodo escolar, según nivel educativo." xr:uid="{A5F5E39B-E4AB-45ED-A7E7-85294EDCAB28}"/>
    <hyperlink ref="A13" location="Tabla_05!A1" display="Tabla 5. Total de estudiantes del grupo de 3 años a 3ro. de bachillerato registrados en instituciones de tipo educación ordinaria, según provincias." xr:uid="{4E1653B0-45C6-4590-9EEE-AED119C5F657}"/>
    <hyperlink ref="A14" location="Tabla_06!A1" display="Tabla 6. Tasa Bruta de Matrícula de estudiantes del grupo de 3 años a 3ro. de bachillerato registrados en instituciones de tipo educación ordinaria, según provincias." xr:uid="{0FCB5653-28CC-4285-9839-5B572CD9FF37}"/>
    <hyperlink ref="A15" location="Tabla_07!A1" display="Tabla 7. Total de estudiantes del grupo de 3 años a 3ro. de bachillerato registrados en instituciones de tipo educación ordinaria, según sexo." xr:uid="{AD29FAC9-2A18-4227-913C-22BF5F8F3DC5}"/>
    <hyperlink ref="A16" location="Tabla_08!A1" display="Tabla 8. Tasa Bruta de Matrícula de estudiantes del grupo de 3 años a 3ro. de bachillerato registrados en instituciones de tipo educación ordinaria, según sexo." xr:uid="{B0D5617F-4FF8-4D19-A2AF-A18C312497EF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38C4-865F-427A-B787-FBC736332146}">
  <dimension ref="A7:AG37"/>
  <sheetViews>
    <sheetView showGridLines="0" zoomScale="90" zoomScaleNormal="90" workbookViewId="0">
      <selection activeCell="T7" sqref="T7"/>
    </sheetView>
  </sheetViews>
  <sheetFormatPr baseColWidth="10" defaultColWidth="11.5703125" defaultRowHeight="15.75" x14ac:dyDescent="0.25"/>
  <cols>
    <col min="1" max="1" width="14.7109375" style="1" customWidth="1"/>
    <col min="2" max="2" width="19.85546875" style="1" customWidth="1"/>
    <col min="3" max="17" width="15.85546875" style="1" customWidth="1"/>
    <col min="18" max="18" width="12.28515625" style="1" customWidth="1"/>
    <col min="19" max="32" width="10.7109375" style="1" customWidth="1"/>
    <col min="33" max="16384" width="11.5703125" style="1"/>
  </cols>
  <sheetData>
    <row r="7" spans="1:33" customFormat="1" ht="15.75" customHeight="1" x14ac:dyDescent="0.25">
      <c r="A7" s="7" t="s">
        <v>1</v>
      </c>
      <c r="B7" s="6" t="s">
        <v>129</v>
      </c>
    </row>
    <row r="8" spans="1:33" customFormat="1" ht="15.75" customHeight="1" x14ac:dyDescent="0.25">
      <c r="A8" s="9" t="s">
        <v>4</v>
      </c>
      <c r="B8" s="8" t="s">
        <v>111</v>
      </c>
    </row>
    <row r="9" spans="1:33" customFormat="1" ht="15" x14ac:dyDescent="0.25">
      <c r="A9" s="9" t="s">
        <v>2</v>
      </c>
      <c r="B9" s="8" t="s">
        <v>3</v>
      </c>
    </row>
    <row r="10" spans="1:33" customFormat="1" x14ac:dyDescent="0.25">
      <c r="A10" s="1"/>
      <c r="B10" s="8" t="s">
        <v>5</v>
      </c>
    </row>
    <row r="11" spans="1:33" customFormat="1" ht="15.75" customHeight="1" x14ac:dyDescent="0.25">
      <c r="A11" s="9"/>
      <c r="B11" s="8" t="s">
        <v>177</v>
      </c>
    </row>
    <row r="12" spans="1:33" customFormat="1" thickBot="1" x14ac:dyDescent="0.3">
      <c r="A12" s="11"/>
      <c r="B12" s="8"/>
    </row>
    <row r="13" spans="1:33" s="12" customFormat="1" ht="16.5" customHeight="1" thickBot="1" x14ac:dyDescent="0.3">
      <c r="A13" s="377" t="s">
        <v>48</v>
      </c>
      <c r="B13" s="378"/>
      <c r="C13" s="381" t="s">
        <v>41</v>
      </c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3"/>
      <c r="R13" s="368" t="s">
        <v>42</v>
      </c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70"/>
    </row>
    <row r="14" spans="1:33" s="12" customFormat="1" ht="16.5" customHeight="1" thickBot="1" x14ac:dyDescent="0.3">
      <c r="A14" s="379"/>
      <c r="B14" s="380"/>
      <c r="C14" s="282" t="s">
        <v>28</v>
      </c>
      <c r="D14" s="282" t="s">
        <v>29</v>
      </c>
      <c r="E14" s="282" t="s">
        <v>30</v>
      </c>
      <c r="F14" s="282" t="s">
        <v>31</v>
      </c>
      <c r="G14" s="282" t="s">
        <v>32</v>
      </c>
      <c r="H14" s="282" t="s">
        <v>33</v>
      </c>
      <c r="I14" s="282" t="s">
        <v>34</v>
      </c>
      <c r="J14" s="282" t="s">
        <v>35</v>
      </c>
      <c r="K14" s="282" t="s">
        <v>36</v>
      </c>
      <c r="L14" s="282" t="s">
        <v>37</v>
      </c>
      <c r="M14" s="282" t="s">
        <v>38</v>
      </c>
      <c r="N14" s="282" t="s">
        <v>109</v>
      </c>
      <c r="O14" s="282" t="s">
        <v>116</v>
      </c>
      <c r="P14" s="283" t="s">
        <v>127</v>
      </c>
      <c r="Q14" s="283" t="s">
        <v>182</v>
      </c>
      <c r="R14" s="371" t="s">
        <v>69</v>
      </c>
      <c r="S14" s="360">
        <v>2010</v>
      </c>
      <c r="T14" s="361">
        <v>2011</v>
      </c>
      <c r="U14" s="361">
        <v>2012</v>
      </c>
      <c r="V14" s="361">
        <v>2013</v>
      </c>
      <c r="W14" s="361">
        <v>2014</v>
      </c>
      <c r="X14" s="361">
        <v>2015</v>
      </c>
      <c r="Y14" s="361">
        <v>2016</v>
      </c>
      <c r="Z14" s="361">
        <v>2017</v>
      </c>
      <c r="AA14" s="361">
        <v>2018</v>
      </c>
      <c r="AB14" s="361">
        <v>2019</v>
      </c>
      <c r="AC14" s="361">
        <v>2020</v>
      </c>
      <c r="AD14" s="361">
        <v>2021</v>
      </c>
      <c r="AE14" s="361">
        <v>2022</v>
      </c>
      <c r="AF14" s="361">
        <v>2023</v>
      </c>
      <c r="AG14" s="362">
        <v>2024</v>
      </c>
    </row>
    <row r="15" spans="1:33" s="12" customFormat="1" ht="16.5" customHeight="1" thickBot="1" x14ac:dyDescent="0.3">
      <c r="A15" s="375" t="s">
        <v>6</v>
      </c>
      <c r="B15" s="376"/>
      <c r="C15" s="78">
        <f>SUM(C16+C19+C30)</f>
        <v>4098080.9999999991</v>
      </c>
      <c r="D15" s="78">
        <f t="shared" ref="D15:AE15" si="0">SUM(D16+D19+D30)</f>
        <v>4125709.9999999935</v>
      </c>
      <c r="E15" s="78">
        <f t="shared" si="0"/>
        <v>4205712.0000000009</v>
      </c>
      <c r="F15" s="78">
        <f t="shared" si="0"/>
        <v>4363400.0000000047</v>
      </c>
      <c r="G15" s="78">
        <f t="shared" si="0"/>
        <v>4556685.0000000019</v>
      </c>
      <c r="H15" s="78">
        <f t="shared" si="0"/>
        <v>4499950.0000000009</v>
      </c>
      <c r="I15" s="78">
        <f t="shared" si="0"/>
        <v>4481458.0000000047</v>
      </c>
      <c r="J15" s="78">
        <f t="shared" si="0"/>
        <v>4426895.9999999907</v>
      </c>
      <c r="K15" s="78">
        <f t="shared" si="0"/>
        <v>4394009.9999999944</v>
      </c>
      <c r="L15" s="78">
        <f t="shared" si="0"/>
        <v>4337413.9999999972</v>
      </c>
      <c r="M15" s="78">
        <f>SUM(M16+M19+M30)</f>
        <v>4255166.0000000028</v>
      </c>
      <c r="N15" s="78">
        <f>SUM(N16+N19+N30)</f>
        <v>4256477</v>
      </c>
      <c r="O15" s="78">
        <f>O16+O19+O30</f>
        <v>4268722</v>
      </c>
      <c r="P15" s="78">
        <f>P16+P19+P30</f>
        <v>4151712</v>
      </c>
      <c r="Q15" s="78">
        <f>Q16+Q19+Q30</f>
        <v>4059992</v>
      </c>
      <c r="R15" s="372"/>
      <c r="S15" s="214">
        <f>SUM(S16+S19+S30)</f>
        <v>4664409</v>
      </c>
      <c r="T15" s="78">
        <f t="shared" si="0"/>
        <v>4685051</v>
      </c>
      <c r="U15" s="78">
        <f t="shared" si="0"/>
        <v>4705844</v>
      </c>
      <c r="V15" s="78">
        <f t="shared" si="0"/>
        <v>4726442</v>
      </c>
      <c r="W15" s="78">
        <f t="shared" si="0"/>
        <v>4747009</v>
      </c>
      <c r="X15" s="78">
        <f t="shared" si="0"/>
        <v>4766908</v>
      </c>
      <c r="Y15" s="78">
        <f t="shared" si="0"/>
        <v>4784435</v>
      </c>
      <c r="Z15" s="78">
        <f t="shared" si="0"/>
        <v>4799585</v>
      </c>
      <c r="AA15" s="117">
        <f t="shared" si="0"/>
        <v>4814200</v>
      </c>
      <c r="AB15" s="78">
        <f t="shared" si="0"/>
        <v>4822536</v>
      </c>
      <c r="AC15" s="78">
        <f>SUM(AC16+AC19+AC30)</f>
        <v>4813994</v>
      </c>
      <c r="AD15" s="78">
        <f>SUM(AD16+AD19+AD30)</f>
        <v>4791355</v>
      </c>
      <c r="AE15" s="78">
        <f t="shared" si="0"/>
        <v>4761834</v>
      </c>
      <c r="AF15" s="78">
        <f t="shared" ref="AF15:AG15" si="1">SUM(AF16+AF19+AF30)</f>
        <v>4726129</v>
      </c>
      <c r="AG15" s="355">
        <f t="shared" si="1"/>
        <v>4683584</v>
      </c>
    </row>
    <row r="16" spans="1:33" s="14" customFormat="1" ht="16.5" customHeight="1" thickBot="1" x14ac:dyDescent="0.25">
      <c r="A16" s="384" t="s">
        <v>7</v>
      </c>
      <c r="B16" s="13" t="s">
        <v>8</v>
      </c>
      <c r="C16" s="73">
        <f>C17+C18</f>
        <v>143127.00000000035</v>
      </c>
      <c r="D16" s="73">
        <f t="shared" ref="D16:L16" si="2">D17+D18</f>
        <v>161778.9999999986</v>
      </c>
      <c r="E16" s="73">
        <f t="shared" si="2"/>
        <v>196421.00000000003</v>
      </c>
      <c r="F16" s="73">
        <f t="shared" si="2"/>
        <v>272352.00000000099</v>
      </c>
      <c r="G16" s="73">
        <f t="shared" si="2"/>
        <v>349584.99999999988</v>
      </c>
      <c r="H16" s="73">
        <f t="shared" si="2"/>
        <v>371930.00000000047</v>
      </c>
      <c r="I16" s="73">
        <f t="shared" si="2"/>
        <v>365220.00000000017</v>
      </c>
      <c r="J16" s="73">
        <f t="shared" si="2"/>
        <v>348177.99999999872</v>
      </c>
      <c r="K16" s="73">
        <f t="shared" si="2"/>
        <v>335782.00000000047</v>
      </c>
      <c r="L16" s="73">
        <f t="shared" si="2"/>
        <v>319649.99999999971</v>
      </c>
      <c r="M16" s="73">
        <f>M17+M18</f>
        <v>273258.00000000029</v>
      </c>
      <c r="N16" s="73">
        <f>N17+N18</f>
        <v>299233</v>
      </c>
      <c r="O16" s="73">
        <f>O17+O18</f>
        <v>324197</v>
      </c>
      <c r="P16" s="73">
        <f>P17+P18</f>
        <v>323022</v>
      </c>
      <c r="Q16" s="73">
        <v>310355</v>
      </c>
      <c r="R16" s="225"/>
      <c r="S16" s="215">
        <f>S17+S18</f>
        <v>638954</v>
      </c>
      <c r="T16" s="73">
        <f t="shared" ref="T16:AC16" si="3">T17+T18</f>
        <v>643107</v>
      </c>
      <c r="U16" s="73">
        <f t="shared" si="3"/>
        <v>647193</v>
      </c>
      <c r="V16" s="73">
        <f t="shared" si="3"/>
        <v>651105</v>
      </c>
      <c r="W16" s="73">
        <f t="shared" si="3"/>
        <v>654318</v>
      </c>
      <c r="X16" s="73">
        <f t="shared" si="3"/>
        <v>655887</v>
      </c>
      <c r="Y16" s="73">
        <f t="shared" si="3"/>
        <v>655158</v>
      </c>
      <c r="Z16" s="73">
        <f t="shared" si="3"/>
        <v>651713</v>
      </c>
      <c r="AA16" s="118">
        <f t="shared" si="3"/>
        <v>645403</v>
      </c>
      <c r="AB16" s="73">
        <f t="shared" si="3"/>
        <v>636050</v>
      </c>
      <c r="AC16" s="73">
        <f t="shared" si="3"/>
        <v>623727</v>
      </c>
      <c r="AD16" s="73">
        <f>AD17+AD18</f>
        <v>609721</v>
      </c>
      <c r="AE16" s="73">
        <f>AE17+AE18</f>
        <v>595300</v>
      </c>
      <c r="AF16" s="73">
        <f>AF17+AF18</f>
        <v>580302</v>
      </c>
      <c r="AG16" s="74">
        <f>AG17+AG18</f>
        <v>564417</v>
      </c>
    </row>
    <row r="17" spans="1:33" s="14" customFormat="1" ht="16.5" customHeight="1" x14ac:dyDescent="0.2">
      <c r="A17" s="384"/>
      <c r="B17" s="15" t="s">
        <v>9</v>
      </c>
      <c r="C17" s="16">
        <v>37857.999999999935</v>
      </c>
      <c r="D17" s="16">
        <v>44036.999999999869</v>
      </c>
      <c r="E17" s="16">
        <v>50787.000000000022</v>
      </c>
      <c r="F17" s="16">
        <v>80073.999999999796</v>
      </c>
      <c r="G17" s="16">
        <v>140942.9999999993</v>
      </c>
      <c r="H17" s="16">
        <v>154614.00000000067</v>
      </c>
      <c r="I17" s="16">
        <v>145397.99999999997</v>
      </c>
      <c r="J17" s="16">
        <v>142512.99999999872</v>
      </c>
      <c r="K17" s="16">
        <v>125799.99999999987</v>
      </c>
      <c r="L17" s="16">
        <v>97028.999999999331</v>
      </c>
      <c r="M17" s="16">
        <v>75170.999999999753</v>
      </c>
      <c r="N17" s="16">
        <v>93669</v>
      </c>
      <c r="O17" s="16">
        <v>102729</v>
      </c>
      <c r="P17" s="16">
        <v>109611</v>
      </c>
      <c r="Q17" s="16">
        <v>106300</v>
      </c>
      <c r="R17" s="226">
        <v>3</v>
      </c>
      <c r="S17" s="216">
        <v>320621</v>
      </c>
      <c r="T17" s="16">
        <v>322680</v>
      </c>
      <c r="U17" s="16">
        <v>324679</v>
      </c>
      <c r="V17" s="16">
        <v>326581</v>
      </c>
      <c r="W17" s="16">
        <v>327867</v>
      </c>
      <c r="X17" s="16">
        <v>328126</v>
      </c>
      <c r="Y17" s="16">
        <v>327141</v>
      </c>
      <c r="Z17" s="16">
        <v>324648</v>
      </c>
      <c r="AA17" s="119">
        <v>320704</v>
      </c>
      <c r="AB17" s="16">
        <v>315275</v>
      </c>
      <c r="AC17" s="16">
        <v>308622</v>
      </c>
      <c r="AD17" s="16">
        <v>301451</v>
      </c>
      <c r="AE17" s="16">
        <v>294206</v>
      </c>
      <c r="AF17" s="16">
        <v>286413</v>
      </c>
      <c r="AG17" s="62">
        <v>278258</v>
      </c>
    </row>
    <row r="18" spans="1:33" s="14" customFormat="1" ht="16.5" customHeight="1" thickBot="1" x14ac:dyDescent="0.25">
      <c r="A18" s="384"/>
      <c r="B18" s="17" t="s">
        <v>10</v>
      </c>
      <c r="C18" s="18">
        <v>105269.00000000042</v>
      </c>
      <c r="D18" s="18">
        <v>117741.99999999873</v>
      </c>
      <c r="E18" s="18">
        <v>145634</v>
      </c>
      <c r="F18" s="18">
        <v>192278.00000000119</v>
      </c>
      <c r="G18" s="18">
        <v>208642.00000000055</v>
      </c>
      <c r="H18" s="18">
        <v>217315.99999999983</v>
      </c>
      <c r="I18" s="18">
        <v>219822.0000000002</v>
      </c>
      <c r="J18" s="18">
        <v>205665.00000000003</v>
      </c>
      <c r="K18" s="18">
        <v>209982.00000000058</v>
      </c>
      <c r="L18" s="18">
        <v>222621.00000000038</v>
      </c>
      <c r="M18" s="18">
        <v>198087.00000000055</v>
      </c>
      <c r="N18" s="18">
        <v>205564</v>
      </c>
      <c r="O18" s="18">
        <v>221468</v>
      </c>
      <c r="P18" s="18">
        <v>213411</v>
      </c>
      <c r="Q18" s="18">
        <v>204055</v>
      </c>
      <c r="R18" s="227">
        <v>4</v>
      </c>
      <c r="S18" s="217">
        <v>318333</v>
      </c>
      <c r="T18" s="18">
        <v>320427</v>
      </c>
      <c r="U18" s="18">
        <v>322514</v>
      </c>
      <c r="V18" s="18">
        <v>324524</v>
      </c>
      <c r="W18" s="18">
        <v>326451</v>
      </c>
      <c r="X18" s="18">
        <v>327761</v>
      </c>
      <c r="Y18" s="18">
        <v>328017</v>
      </c>
      <c r="Z18" s="18">
        <v>327065</v>
      </c>
      <c r="AA18" s="123">
        <v>324699</v>
      </c>
      <c r="AB18" s="128">
        <v>320775</v>
      </c>
      <c r="AC18" s="128">
        <v>315105</v>
      </c>
      <c r="AD18" s="128">
        <v>308270</v>
      </c>
      <c r="AE18" s="128">
        <v>301094</v>
      </c>
      <c r="AF18" s="128">
        <v>293889</v>
      </c>
      <c r="AG18" s="129">
        <v>286159</v>
      </c>
    </row>
    <row r="19" spans="1:33" s="14" customFormat="1" ht="16.5" customHeight="1" thickBot="1" x14ac:dyDescent="0.25">
      <c r="A19" s="385" t="s">
        <v>11</v>
      </c>
      <c r="B19" s="21" t="s">
        <v>12</v>
      </c>
      <c r="C19" s="75">
        <f>SUM(C20:C29)</f>
        <v>3277797.9999999981</v>
      </c>
      <c r="D19" s="75">
        <f t="shared" ref="D19:AE19" si="4">SUM(D20:D29)</f>
        <v>3292597.9999999958</v>
      </c>
      <c r="E19" s="75">
        <f t="shared" si="4"/>
        <v>3301082.9999999995</v>
      </c>
      <c r="F19" s="75">
        <f t="shared" si="4"/>
        <v>3349940.0000000033</v>
      </c>
      <c r="G19" s="75">
        <f t="shared" si="4"/>
        <v>3423670.0000000019</v>
      </c>
      <c r="H19" s="75">
        <f t="shared" si="4"/>
        <v>3311096.9999999967</v>
      </c>
      <c r="I19" s="75">
        <f t="shared" si="4"/>
        <v>3255768.0000000023</v>
      </c>
      <c r="J19" s="75">
        <f t="shared" si="4"/>
        <v>3206819.9999999935</v>
      </c>
      <c r="K19" s="75">
        <f t="shared" si="4"/>
        <v>3193010.9999999995</v>
      </c>
      <c r="L19" s="75">
        <f t="shared" si="4"/>
        <v>3169615.0000000009</v>
      </c>
      <c r="M19" s="75">
        <f t="shared" si="4"/>
        <v>3123802.0000000056</v>
      </c>
      <c r="N19" s="75">
        <f>SUM(N20:N29)</f>
        <v>3079761</v>
      </c>
      <c r="O19" s="75">
        <f>SUM(O20:O29)</f>
        <v>3071671</v>
      </c>
      <c r="P19" s="75">
        <f>SUM(P20:P29)</f>
        <v>2974603</v>
      </c>
      <c r="Q19" s="75">
        <v>2916205</v>
      </c>
      <c r="R19" s="228"/>
      <c r="S19" s="218">
        <f>SUM(S20:S29)</f>
        <v>3114116</v>
      </c>
      <c r="T19" s="197">
        <f t="shared" si="4"/>
        <v>3124223</v>
      </c>
      <c r="U19" s="197">
        <f t="shared" si="4"/>
        <v>3135467</v>
      </c>
      <c r="V19" s="197">
        <f t="shared" si="4"/>
        <v>3148017</v>
      </c>
      <c r="W19" s="197">
        <f t="shared" si="4"/>
        <v>3162286</v>
      </c>
      <c r="X19" s="197">
        <f t="shared" si="4"/>
        <v>3178450</v>
      </c>
      <c r="Y19" s="197">
        <f t="shared" si="4"/>
        <v>3195311</v>
      </c>
      <c r="Z19" s="197">
        <f t="shared" si="4"/>
        <v>3211900</v>
      </c>
      <c r="AA19" s="198">
        <f t="shared" si="4"/>
        <v>3228008</v>
      </c>
      <c r="AB19" s="197">
        <f t="shared" si="4"/>
        <v>3239937</v>
      </c>
      <c r="AC19" s="197">
        <f>SUM(AC20:AC29)</f>
        <v>3241861</v>
      </c>
      <c r="AD19" s="197">
        <f t="shared" si="4"/>
        <v>3233662</v>
      </c>
      <c r="AE19" s="197">
        <f t="shared" si="4"/>
        <v>3217517</v>
      </c>
      <c r="AF19" s="197">
        <f t="shared" ref="AF19:AG19" si="5">SUM(AF20:AF29)</f>
        <v>3193602</v>
      </c>
      <c r="AG19" s="199">
        <f t="shared" si="5"/>
        <v>3161836</v>
      </c>
    </row>
    <row r="20" spans="1:33" s="14" customFormat="1" ht="16.5" customHeight="1" x14ac:dyDescent="0.2">
      <c r="A20" s="385"/>
      <c r="B20" s="33" t="s">
        <v>13</v>
      </c>
      <c r="C20" s="23">
        <v>300362.99999999936</v>
      </c>
      <c r="D20" s="23">
        <v>323833.00000000146</v>
      </c>
      <c r="E20" s="23">
        <v>324631.99999999965</v>
      </c>
      <c r="F20" s="23">
        <v>322514.00000000081</v>
      </c>
      <c r="G20" s="23">
        <v>329442.00000000029</v>
      </c>
      <c r="H20" s="23">
        <v>314025.00000000064</v>
      </c>
      <c r="I20" s="23">
        <v>325400.00000000122</v>
      </c>
      <c r="J20" s="23">
        <v>324393.9999999979</v>
      </c>
      <c r="K20" s="23">
        <v>302733.99999999953</v>
      </c>
      <c r="L20" s="23">
        <v>295259.99999999953</v>
      </c>
      <c r="M20" s="23">
        <v>278205.99999999936</v>
      </c>
      <c r="N20" s="23">
        <v>280864</v>
      </c>
      <c r="O20" s="23">
        <v>292679</v>
      </c>
      <c r="P20" s="23">
        <v>283192</v>
      </c>
      <c r="Q20" s="23">
        <v>268590</v>
      </c>
      <c r="R20" s="229">
        <v>5</v>
      </c>
      <c r="S20" s="219">
        <v>316342</v>
      </c>
      <c r="T20" s="203">
        <v>318197</v>
      </c>
      <c r="U20" s="203">
        <v>320315</v>
      </c>
      <c r="V20" s="203">
        <v>322408</v>
      </c>
      <c r="W20" s="203">
        <v>324441</v>
      </c>
      <c r="X20" s="203">
        <v>326389</v>
      </c>
      <c r="Y20" s="203">
        <v>327692</v>
      </c>
      <c r="Z20" s="203">
        <v>327976</v>
      </c>
      <c r="AA20" s="203">
        <v>327146</v>
      </c>
      <c r="AB20" s="203">
        <v>324797</v>
      </c>
      <c r="AC20" s="203">
        <v>320630</v>
      </c>
      <c r="AD20" s="203">
        <v>314778</v>
      </c>
      <c r="AE20" s="203">
        <v>307939</v>
      </c>
      <c r="AF20" s="203">
        <v>300802</v>
      </c>
      <c r="AG20" s="204">
        <v>293655</v>
      </c>
    </row>
    <row r="21" spans="1:33" s="14" customFormat="1" ht="16.5" customHeight="1" x14ac:dyDescent="0.2">
      <c r="A21" s="385"/>
      <c r="B21" s="22" t="s">
        <v>14</v>
      </c>
      <c r="C21" s="34">
        <v>367189.99999999773</v>
      </c>
      <c r="D21" s="34">
        <v>362106.99999999936</v>
      </c>
      <c r="E21" s="34">
        <v>360583.0000000014</v>
      </c>
      <c r="F21" s="34">
        <v>350995.00000000041</v>
      </c>
      <c r="G21" s="34">
        <v>345355.99999999994</v>
      </c>
      <c r="H21" s="34">
        <v>328435.99999999721</v>
      </c>
      <c r="I21" s="34">
        <v>317660.00000000035</v>
      </c>
      <c r="J21" s="34">
        <v>328042.99999999843</v>
      </c>
      <c r="K21" s="34">
        <v>332614.00000000017</v>
      </c>
      <c r="L21" s="34">
        <v>308647.9999999979</v>
      </c>
      <c r="M21" s="34">
        <v>299371.00000000017</v>
      </c>
      <c r="N21" s="34">
        <v>287660</v>
      </c>
      <c r="O21" s="34">
        <v>295867</v>
      </c>
      <c r="P21" s="34">
        <v>292071</v>
      </c>
      <c r="Q21" s="34">
        <v>286433</v>
      </c>
      <c r="R21" s="230">
        <v>6</v>
      </c>
      <c r="S21" s="220">
        <v>314641</v>
      </c>
      <c r="T21" s="34">
        <v>316240</v>
      </c>
      <c r="U21" s="34">
        <v>318117</v>
      </c>
      <c r="V21" s="34">
        <v>320240</v>
      </c>
      <c r="W21" s="34">
        <v>322355</v>
      </c>
      <c r="X21" s="34">
        <v>324407</v>
      </c>
      <c r="Y21" s="34">
        <v>326345</v>
      </c>
      <c r="Z21" s="34">
        <v>327674</v>
      </c>
      <c r="AA21" s="34">
        <v>328077</v>
      </c>
      <c r="AB21" s="34">
        <v>327262</v>
      </c>
      <c r="AC21" s="34">
        <v>324667</v>
      </c>
      <c r="AD21" s="34">
        <v>320316</v>
      </c>
      <c r="AE21" s="34">
        <v>314459</v>
      </c>
      <c r="AF21" s="34">
        <v>307662</v>
      </c>
      <c r="AG21" s="124">
        <v>300583</v>
      </c>
    </row>
    <row r="22" spans="1:33" s="14" customFormat="1" ht="16.5" customHeight="1" x14ac:dyDescent="0.2">
      <c r="A22" s="385"/>
      <c r="B22" s="22" t="s">
        <v>15</v>
      </c>
      <c r="C22" s="34">
        <v>361598.99999999977</v>
      </c>
      <c r="D22" s="34">
        <v>353262.99999999953</v>
      </c>
      <c r="E22" s="34">
        <v>342317</v>
      </c>
      <c r="F22" s="34">
        <v>349669.00000000186</v>
      </c>
      <c r="G22" s="34">
        <v>353341.99999999948</v>
      </c>
      <c r="H22" s="34">
        <v>329402.99999999884</v>
      </c>
      <c r="I22" s="34">
        <v>321685.99999999715</v>
      </c>
      <c r="J22" s="34">
        <v>311494.99999999878</v>
      </c>
      <c r="K22" s="34">
        <v>328330.00000000128</v>
      </c>
      <c r="L22" s="34">
        <v>328348.00000000006</v>
      </c>
      <c r="M22" s="34">
        <v>305742.00000000017</v>
      </c>
      <c r="N22" s="34">
        <v>299039</v>
      </c>
      <c r="O22" s="34">
        <v>290464</v>
      </c>
      <c r="P22" s="34">
        <v>285224</v>
      </c>
      <c r="Q22" s="34">
        <v>287734</v>
      </c>
      <c r="R22" s="230">
        <v>7</v>
      </c>
      <c r="S22" s="220">
        <v>313066</v>
      </c>
      <c r="T22" s="34">
        <v>314563</v>
      </c>
      <c r="U22" s="34">
        <v>316185</v>
      </c>
      <c r="V22" s="34">
        <v>318066</v>
      </c>
      <c r="W22" s="34">
        <v>320208</v>
      </c>
      <c r="X22" s="34">
        <v>322342</v>
      </c>
      <c r="Y22" s="34">
        <v>324382</v>
      </c>
      <c r="Z22" s="34">
        <v>326346</v>
      </c>
      <c r="AA22" s="34">
        <v>327794</v>
      </c>
      <c r="AB22" s="34">
        <v>328209</v>
      </c>
      <c r="AC22" s="34">
        <v>327141</v>
      </c>
      <c r="AD22" s="34">
        <v>324358</v>
      </c>
      <c r="AE22" s="34">
        <v>320003</v>
      </c>
      <c r="AF22" s="34">
        <v>314189</v>
      </c>
      <c r="AG22" s="124">
        <v>307449</v>
      </c>
    </row>
    <row r="23" spans="1:33" s="14" customFormat="1" ht="16.5" customHeight="1" x14ac:dyDescent="0.2">
      <c r="A23" s="385"/>
      <c r="B23" s="22" t="s">
        <v>16</v>
      </c>
      <c r="C23" s="34">
        <v>358963.99999999959</v>
      </c>
      <c r="D23" s="34">
        <v>355612.00000000047</v>
      </c>
      <c r="E23" s="34">
        <v>341134.99999999878</v>
      </c>
      <c r="F23" s="34">
        <v>337261.00000000041</v>
      </c>
      <c r="G23" s="34">
        <v>354285.00000000111</v>
      </c>
      <c r="H23" s="34">
        <v>338759.99999999919</v>
      </c>
      <c r="I23" s="34">
        <v>322791.00000000099</v>
      </c>
      <c r="J23" s="34">
        <v>317021.99999999854</v>
      </c>
      <c r="K23" s="34">
        <v>313543.99999999802</v>
      </c>
      <c r="L23" s="34">
        <v>326430.00000000058</v>
      </c>
      <c r="M23" s="34">
        <v>326031.00000000076</v>
      </c>
      <c r="N23" s="34">
        <v>305166</v>
      </c>
      <c r="O23" s="34">
        <v>300989</v>
      </c>
      <c r="P23" s="34">
        <v>282644</v>
      </c>
      <c r="Q23" s="34">
        <v>281752</v>
      </c>
      <c r="R23" s="230">
        <v>8</v>
      </c>
      <c r="S23" s="220">
        <v>311750</v>
      </c>
      <c r="T23" s="34">
        <v>313006</v>
      </c>
      <c r="U23" s="34">
        <v>314525</v>
      </c>
      <c r="V23" s="34">
        <v>316150</v>
      </c>
      <c r="W23" s="34">
        <v>318052</v>
      </c>
      <c r="X23" s="34">
        <v>320211</v>
      </c>
      <c r="Y23" s="34">
        <v>322333</v>
      </c>
      <c r="Z23" s="34">
        <v>324399</v>
      </c>
      <c r="AA23" s="34">
        <v>326484</v>
      </c>
      <c r="AB23" s="34">
        <v>327943</v>
      </c>
      <c r="AC23" s="34">
        <v>328094</v>
      </c>
      <c r="AD23" s="34">
        <v>326826</v>
      </c>
      <c r="AE23" s="34">
        <v>324042</v>
      </c>
      <c r="AF23" s="34">
        <v>319733</v>
      </c>
      <c r="AG23" s="124">
        <v>313977</v>
      </c>
    </row>
    <row r="24" spans="1:33" s="14" customFormat="1" ht="16.5" customHeight="1" x14ac:dyDescent="0.2">
      <c r="A24" s="385"/>
      <c r="B24" s="22" t="s">
        <v>17</v>
      </c>
      <c r="C24" s="34">
        <v>350835.99999999953</v>
      </c>
      <c r="D24" s="34">
        <v>355412.99999999983</v>
      </c>
      <c r="E24" s="34">
        <v>345129.0000000014</v>
      </c>
      <c r="F24" s="34">
        <v>337546.00000000076</v>
      </c>
      <c r="G24" s="34">
        <v>341351.99999999942</v>
      </c>
      <c r="H24" s="34">
        <v>340034.00000000116</v>
      </c>
      <c r="I24" s="34">
        <v>332249.00000000349</v>
      </c>
      <c r="J24" s="34">
        <v>317242.00000000047</v>
      </c>
      <c r="K24" s="34">
        <v>315490.99999999942</v>
      </c>
      <c r="L24" s="34">
        <v>310412.0000000025</v>
      </c>
      <c r="M24" s="34">
        <v>323758.00000000262</v>
      </c>
      <c r="N24" s="34">
        <v>324502</v>
      </c>
      <c r="O24" s="34">
        <v>306515</v>
      </c>
      <c r="P24" s="34">
        <v>292497</v>
      </c>
      <c r="Q24" s="34">
        <v>280139</v>
      </c>
      <c r="R24" s="230">
        <v>9</v>
      </c>
      <c r="S24" s="220">
        <v>310868</v>
      </c>
      <c r="T24" s="34">
        <v>311704</v>
      </c>
      <c r="U24" s="34">
        <v>312985</v>
      </c>
      <c r="V24" s="34">
        <v>314506</v>
      </c>
      <c r="W24" s="34">
        <v>316152</v>
      </c>
      <c r="X24" s="34">
        <v>318073</v>
      </c>
      <c r="Y24" s="34">
        <v>320218</v>
      </c>
      <c r="Z24" s="34">
        <v>322366</v>
      </c>
      <c r="AA24" s="34">
        <v>324563</v>
      </c>
      <c r="AB24" s="34">
        <v>326659</v>
      </c>
      <c r="AC24" s="34">
        <v>327831</v>
      </c>
      <c r="AD24" s="34">
        <v>327762</v>
      </c>
      <c r="AE24" s="34">
        <v>326494</v>
      </c>
      <c r="AF24" s="34">
        <v>323760</v>
      </c>
      <c r="AG24" s="124">
        <v>319511</v>
      </c>
    </row>
    <row r="25" spans="1:33" s="14" customFormat="1" ht="16.5" customHeight="1" x14ac:dyDescent="0.2">
      <c r="A25" s="385"/>
      <c r="B25" s="22" t="s">
        <v>18</v>
      </c>
      <c r="C25" s="34">
        <v>338141.00000000099</v>
      </c>
      <c r="D25" s="34">
        <v>347380.99999999942</v>
      </c>
      <c r="E25" s="34">
        <v>344931.00000000035</v>
      </c>
      <c r="F25" s="34">
        <v>341070.99999999919</v>
      </c>
      <c r="G25" s="34">
        <v>341303.99999999878</v>
      </c>
      <c r="H25" s="34">
        <v>328142.99999999866</v>
      </c>
      <c r="I25" s="34">
        <v>333541.99999999884</v>
      </c>
      <c r="J25" s="34">
        <v>326403.00000000221</v>
      </c>
      <c r="K25" s="34">
        <v>316432.00000000064</v>
      </c>
      <c r="L25" s="34">
        <v>314125.99999999785</v>
      </c>
      <c r="M25" s="34">
        <v>307967.00000000029</v>
      </c>
      <c r="N25" s="34">
        <v>321635</v>
      </c>
      <c r="O25" s="34">
        <v>325058</v>
      </c>
      <c r="P25" s="34">
        <v>298376</v>
      </c>
      <c r="Q25" s="34">
        <v>289151</v>
      </c>
      <c r="R25" s="230">
        <v>10</v>
      </c>
      <c r="S25" s="220">
        <v>310549</v>
      </c>
      <c r="T25" s="34">
        <v>310835</v>
      </c>
      <c r="U25" s="34">
        <v>311697</v>
      </c>
      <c r="V25" s="34">
        <v>312980</v>
      </c>
      <c r="W25" s="34">
        <v>314526</v>
      </c>
      <c r="X25" s="34">
        <v>316193</v>
      </c>
      <c r="Y25" s="34">
        <v>318096</v>
      </c>
      <c r="Z25" s="34">
        <v>320271</v>
      </c>
      <c r="AA25" s="34">
        <v>322568</v>
      </c>
      <c r="AB25" s="34">
        <v>324778</v>
      </c>
      <c r="AC25" s="34">
        <v>326545</v>
      </c>
      <c r="AD25" s="34">
        <v>327464</v>
      </c>
      <c r="AE25" s="34">
        <v>327395</v>
      </c>
      <c r="AF25" s="34">
        <v>326185</v>
      </c>
      <c r="AG25" s="124">
        <v>323520</v>
      </c>
    </row>
    <row r="26" spans="1:33" s="14" customFormat="1" ht="16.5" customHeight="1" x14ac:dyDescent="0.2">
      <c r="A26" s="385"/>
      <c r="B26" s="22" t="s">
        <v>19</v>
      </c>
      <c r="C26" s="34">
        <v>323650</v>
      </c>
      <c r="D26" s="34">
        <v>337342.99999999866</v>
      </c>
      <c r="E26" s="34">
        <v>339966.99999999878</v>
      </c>
      <c r="F26" s="34">
        <v>343816.00000000012</v>
      </c>
      <c r="G26" s="34">
        <v>350857.00000000227</v>
      </c>
      <c r="H26" s="34">
        <v>330778.00000000029</v>
      </c>
      <c r="I26" s="34">
        <v>321888.99999999942</v>
      </c>
      <c r="J26" s="34">
        <v>327994.00000000419</v>
      </c>
      <c r="K26" s="34">
        <v>324907.00000000047</v>
      </c>
      <c r="L26" s="34">
        <v>315745.00000000076</v>
      </c>
      <c r="M26" s="34">
        <v>312971.99999999913</v>
      </c>
      <c r="N26" s="34">
        <v>306647</v>
      </c>
      <c r="O26" s="34">
        <v>322048</v>
      </c>
      <c r="P26" s="34">
        <v>317608</v>
      </c>
      <c r="Q26" s="34">
        <v>295018</v>
      </c>
      <c r="R26" s="230">
        <v>11</v>
      </c>
      <c r="S26" s="220">
        <v>310327</v>
      </c>
      <c r="T26" s="34">
        <v>310526</v>
      </c>
      <c r="U26" s="34">
        <v>310846</v>
      </c>
      <c r="V26" s="34">
        <v>311712</v>
      </c>
      <c r="W26" s="34">
        <v>313023</v>
      </c>
      <c r="X26" s="34">
        <v>314594</v>
      </c>
      <c r="Y26" s="34">
        <v>316240</v>
      </c>
      <c r="Z26" s="34">
        <v>318177</v>
      </c>
      <c r="AA26" s="34">
        <v>320532</v>
      </c>
      <c r="AB26" s="34">
        <v>322845</v>
      </c>
      <c r="AC26" s="34">
        <v>324657</v>
      </c>
      <c r="AD26" s="34">
        <v>326118</v>
      </c>
      <c r="AE26" s="34">
        <v>327035</v>
      </c>
      <c r="AF26" s="34">
        <v>327033</v>
      </c>
      <c r="AG26" s="124">
        <v>325906</v>
      </c>
    </row>
    <row r="27" spans="1:33" s="14" customFormat="1" ht="16.5" customHeight="1" x14ac:dyDescent="0.2">
      <c r="A27" s="385"/>
      <c r="B27" s="22" t="s">
        <v>20</v>
      </c>
      <c r="C27" s="34">
        <v>319589.99999999983</v>
      </c>
      <c r="D27" s="34">
        <v>317748.99999999983</v>
      </c>
      <c r="E27" s="34">
        <v>334620.00000000122</v>
      </c>
      <c r="F27" s="34">
        <v>350619.00000000198</v>
      </c>
      <c r="G27" s="34">
        <v>353352.99999999977</v>
      </c>
      <c r="H27" s="34">
        <v>343816.99999999872</v>
      </c>
      <c r="I27" s="34">
        <v>333866.99999999907</v>
      </c>
      <c r="J27" s="34">
        <v>327812.99999999779</v>
      </c>
      <c r="K27" s="34">
        <v>340655.99999999988</v>
      </c>
      <c r="L27" s="34">
        <v>341742.00000000186</v>
      </c>
      <c r="M27" s="34">
        <v>317087.00000000116</v>
      </c>
      <c r="N27" s="34">
        <v>316933</v>
      </c>
      <c r="O27" s="34">
        <v>317843</v>
      </c>
      <c r="P27" s="34">
        <v>323939</v>
      </c>
      <c r="Q27" s="34">
        <v>323110</v>
      </c>
      <c r="R27" s="230">
        <v>12</v>
      </c>
      <c r="S27" s="220">
        <v>309788</v>
      </c>
      <c r="T27" s="34">
        <v>310319</v>
      </c>
      <c r="U27" s="34">
        <v>310557</v>
      </c>
      <c r="V27" s="34">
        <v>310881</v>
      </c>
      <c r="W27" s="34">
        <v>311782</v>
      </c>
      <c r="X27" s="34">
        <v>313126</v>
      </c>
      <c r="Y27" s="34">
        <v>314671</v>
      </c>
      <c r="Z27" s="34">
        <v>316362</v>
      </c>
      <c r="AA27" s="34">
        <v>318528</v>
      </c>
      <c r="AB27" s="34">
        <v>320903</v>
      </c>
      <c r="AC27" s="34">
        <v>322711</v>
      </c>
      <c r="AD27" s="34">
        <v>324130</v>
      </c>
      <c r="AE27" s="34">
        <v>325583</v>
      </c>
      <c r="AF27" s="34">
        <v>326582</v>
      </c>
      <c r="AG27" s="124">
        <v>326688</v>
      </c>
    </row>
    <row r="28" spans="1:33" s="14" customFormat="1" ht="16.5" customHeight="1" x14ac:dyDescent="0.2">
      <c r="A28" s="385"/>
      <c r="B28" s="22" t="s">
        <v>21</v>
      </c>
      <c r="C28" s="23">
        <v>290742.00000000087</v>
      </c>
      <c r="D28" s="23">
        <v>277619.99999999878</v>
      </c>
      <c r="E28" s="23">
        <v>298243.99999999808</v>
      </c>
      <c r="F28" s="23">
        <v>323817.9999999993</v>
      </c>
      <c r="G28" s="23">
        <v>339610.99999999884</v>
      </c>
      <c r="H28" s="23">
        <v>335325.99999999988</v>
      </c>
      <c r="I28" s="23">
        <v>327187.00000000146</v>
      </c>
      <c r="J28" s="23">
        <v>314785.99999999686</v>
      </c>
      <c r="K28" s="23">
        <v>312074.99999999919</v>
      </c>
      <c r="L28" s="23">
        <v>323820.99999999878</v>
      </c>
      <c r="M28" s="23">
        <v>332103.00000000244</v>
      </c>
      <c r="N28" s="23">
        <v>309770</v>
      </c>
      <c r="O28" s="23">
        <v>310807</v>
      </c>
      <c r="P28" s="23">
        <v>301737</v>
      </c>
      <c r="Q28" s="23">
        <v>312440</v>
      </c>
      <c r="R28" s="230">
        <v>13</v>
      </c>
      <c r="S28" s="220">
        <v>309027</v>
      </c>
      <c r="T28" s="34">
        <v>309792</v>
      </c>
      <c r="U28" s="34">
        <v>310372</v>
      </c>
      <c r="V28" s="34">
        <v>310617</v>
      </c>
      <c r="W28" s="34">
        <v>310986</v>
      </c>
      <c r="X28" s="34">
        <v>311930</v>
      </c>
      <c r="Y28" s="34">
        <v>313242</v>
      </c>
      <c r="Z28" s="34">
        <v>314846</v>
      </c>
      <c r="AA28" s="34">
        <v>316837</v>
      </c>
      <c r="AB28" s="34">
        <v>319032</v>
      </c>
      <c r="AC28" s="34">
        <v>320745</v>
      </c>
      <c r="AD28" s="34">
        <v>322036</v>
      </c>
      <c r="AE28" s="34">
        <v>323437</v>
      </c>
      <c r="AF28" s="34">
        <v>324994</v>
      </c>
      <c r="AG28" s="124">
        <v>326137</v>
      </c>
    </row>
    <row r="29" spans="1:33" s="14" customFormat="1" ht="16.5" customHeight="1" thickBot="1" x14ac:dyDescent="0.25">
      <c r="A29" s="385"/>
      <c r="B29" s="24" t="s">
        <v>22</v>
      </c>
      <c r="C29" s="23">
        <v>266723.00000000023</v>
      </c>
      <c r="D29" s="23">
        <v>262276.99999999843</v>
      </c>
      <c r="E29" s="23">
        <v>269524.99999999994</v>
      </c>
      <c r="F29" s="23">
        <v>292630.99999999872</v>
      </c>
      <c r="G29" s="23">
        <v>314768.00000000198</v>
      </c>
      <c r="H29" s="23">
        <v>322375.00000000239</v>
      </c>
      <c r="I29" s="23">
        <v>319497.00000000064</v>
      </c>
      <c r="J29" s="23">
        <v>311627.9999999986</v>
      </c>
      <c r="K29" s="23">
        <v>306228.00000000058</v>
      </c>
      <c r="L29" s="23">
        <v>305083.00000000093</v>
      </c>
      <c r="M29" s="23">
        <v>320564.99999999971</v>
      </c>
      <c r="N29" s="23">
        <v>327545</v>
      </c>
      <c r="O29" s="23">
        <v>309401</v>
      </c>
      <c r="P29" s="23">
        <v>297315</v>
      </c>
      <c r="Q29" s="23">
        <v>291838</v>
      </c>
      <c r="R29" s="231">
        <v>14</v>
      </c>
      <c r="S29" s="221">
        <v>307758</v>
      </c>
      <c r="T29" s="205">
        <v>309041</v>
      </c>
      <c r="U29" s="205">
        <v>309868</v>
      </c>
      <c r="V29" s="205">
        <v>310457</v>
      </c>
      <c r="W29" s="205">
        <v>310761</v>
      </c>
      <c r="X29" s="205">
        <v>311185</v>
      </c>
      <c r="Y29" s="205">
        <v>312092</v>
      </c>
      <c r="Z29" s="205">
        <v>313483</v>
      </c>
      <c r="AA29" s="205">
        <v>315479</v>
      </c>
      <c r="AB29" s="205">
        <v>317509</v>
      </c>
      <c r="AC29" s="205">
        <v>318840</v>
      </c>
      <c r="AD29" s="205">
        <v>319874</v>
      </c>
      <c r="AE29" s="205">
        <v>321130</v>
      </c>
      <c r="AF29" s="205">
        <v>322662</v>
      </c>
      <c r="AG29" s="206">
        <v>324410</v>
      </c>
    </row>
    <row r="30" spans="1:33" s="14" customFormat="1" ht="16.5" customHeight="1" thickBot="1" x14ac:dyDescent="0.25">
      <c r="A30" s="373" t="s">
        <v>23</v>
      </c>
      <c r="B30" s="28" t="s">
        <v>24</v>
      </c>
      <c r="C30" s="77">
        <f>SUM(C31:C33)</f>
        <v>677156.0000000007</v>
      </c>
      <c r="D30" s="77">
        <f t="shared" ref="D30:L30" si="6">SUM(D31:D33)</f>
        <v>671332.99999999895</v>
      </c>
      <c r="E30" s="77">
        <f t="shared" si="6"/>
        <v>708208.00000000175</v>
      </c>
      <c r="F30" s="77">
        <f t="shared" si="6"/>
        <v>741108.00000000023</v>
      </c>
      <c r="G30" s="77">
        <f t="shared" si="6"/>
        <v>783430.00000000035</v>
      </c>
      <c r="H30" s="77">
        <f t="shared" si="6"/>
        <v>816923.00000000373</v>
      </c>
      <c r="I30" s="77">
        <f t="shared" si="6"/>
        <v>860470.00000000233</v>
      </c>
      <c r="J30" s="77">
        <f t="shared" si="6"/>
        <v>871897.99999999837</v>
      </c>
      <c r="K30" s="77">
        <f t="shared" si="6"/>
        <v>865216.99999999476</v>
      </c>
      <c r="L30" s="77">
        <f t="shared" si="6"/>
        <v>848148.99999999686</v>
      </c>
      <c r="M30" s="77">
        <f>SUM(M31:M33)</f>
        <v>858105.99999999674</v>
      </c>
      <c r="N30" s="77">
        <f>SUM(N31:N33)</f>
        <v>877483</v>
      </c>
      <c r="O30" s="77">
        <f>SUM(O31:O33)</f>
        <v>872854</v>
      </c>
      <c r="P30" s="77">
        <f>SUM(P31:P33)</f>
        <v>854087</v>
      </c>
      <c r="Q30" s="77">
        <v>833432</v>
      </c>
      <c r="R30" s="232"/>
      <c r="S30" s="222">
        <f t="shared" ref="S30:AE30" si="7">SUM(S31:S33)</f>
        <v>911339</v>
      </c>
      <c r="T30" s="200">
        <f t="shared" si="7"/>
        <v>917721</v>
      </c>
      <c r="U30" s="200">
        <f t="shared" si="7"/>
        <v>923184</v>
      </c>
      <c r="V30" s="200">
        <f t="shared" si="7"/>
        <v>927320</v>
      </c>
      <c r="W30" s="200">
        <f t="shared" si="7"/>
        <v>930405</v>
      </c>
      <c r="X30" s="200">
        <f t="shared" si="7"/>
        <v>932571</v>
      </c>
      <c r="Y30" s="200">
        <f t="shared" si="7"/>
        <v>933966</v>
      </c>
      <c r="Z30" s="200">
        <f t="shared" si="7"/>
        <v>935972</v>
      </c>
      <c r="AA30" s="201">
        <f t="shared" si="7"/>
        <v>940789</v>
      </c>
      <c r="AB30" s="200">
        <f t="shared" si="7"/>
        <v>946549</v>
      </c>
      <c r="AC30" s="200">
        <f t="shared" si="7"/>
        <v>948406</v>
      </c>
      <c r="AD30" s="200">
        <f t="shared" si="7"/>
        <v>947972</v>
      </c>
      <c r="AE30" s="200">
        <f t="shared" si="7"/>
        <v>949017</v>
      </c>
      <c r="AF30" s="200">
        <f t="shared" ref="AF30:AG30" si="8">SUM(AF31:AF33)</f>
        <v>952225</v>
      </c>
      <c r="AG30" s="202">
        <f t="shared" si="8"/>
        <v>957331</v>
      </c>
    </row>
    <row r="31" spans="1:33" s="14" customFormat="1" ht="16.5" customHeight="1" x14ac:dyDescent="0.2">
      <c r="A31" s="373"/>
      <c r="B31" s="25" t="s">
        <v>25</v>
      </c>
      <c r="C31" s="20">
        <v>260983.99999999898</v>
      </c>
      <c r="D31" s="20">
        <v>258792.99999999884</v>
      </c>
      <c r="E31" s="20">
        <v>270784.00000000099</v>
      </c>
      <c r="F31" s="20">
        <v>279653.99999999843</v>
      </c>
      <c r="G31" s="20">
        <v>303421.99999999959</v>
      </c>
      <c r="H31" s="20">
        <v>317532.00000000239</v>
      </c>
      <c r="I31" s="20">
        <v>328629.00000000122</v>
      </c>
      <c r="J31" s="20">
        <v>323190.99999999936</v>
      </c>
      <c r="K31" s="20">
        <v>312073.99999999959</v>
      </c>
      <c r="L31" s="20">
        <v>303140.99999999901</v>
      </c>
      <c r="M31" s="20">
        <v>294447.99999999936</v>
      </c>
      <c r="N31" s="20">
        <v>311786</v>
      </c>
      <c r="O31" s="20">
        <v>317355</v>
      </c>
      <c r="P31" s="20">
        <v>299072</v>
      </c>
      <c r="Q31" s="20">
        <v>293824</v>
      </c>
      <c r="R31" s="233">
        <v>15</v>
      </c>
      <c r="S31" s="223">
        <v>305972</v>
      </c>
      <c r="T31" s="20">
        <v>307780</v>
      </c>
      <c r="U31" s="20">
        <v>309141</v>
      </c>
      <c r="V31" s="20">
        <v>309980</v>
      </c>
      <c r="W31" s="20">
        <v>310644</v>
      </c>
      <c r="X31" s="20">
        <v>311020</v>
      </c>
      <c r="Y31" s="20">
        <v>311399</v>
      </c>
      <c r="Z31" s="20">
        <v>312409</v>
      </c>
      <c r="AA31" s="120">
        <v>314307</v>
      </c>
      <c r="AB31" s="20">
        <v>316359</v>
      </c>
      <c r="AC31" s="20">
        <v>317274</v>
      </c>
      <c r="AD31" s="20">
        <v>317722</v>
      </c>
      <c r="AE31" s="20">
        <v>318700</v>
      </c>
      <c r="AF31" s="20">
        <v>320121</v>
      </c>
      <c r="AG31" s="63">
        <v>321907</v>
      </c>
    </row>
    <row r="32" spans="1:33" s="14" customFormat="1" ht="16.5" customHeight="1" x14ac:dyDescent="0.2">
      <c r="A32" s="373"/>
      <c r="B32" s="26" t="s">
        <v>26</v>
      </c>
      <c r="C32" s="20">
        <v>220634.00000000099</v>
      </c>
      <c r="D32" s="20">
        <v>218521.00000000055</v>
      </c>
      <c r="E32" s="20">
        <v>229881.00000000137</v>
      </c>
      <c r="F32" s="20">
        <v>242768.00000000143</v>
      </c>
      <c r="G32" s="20">
        <v>249481.00000000067</v>
      </c>
      <c r="H32" s="20">
        <v>266926.00000000076</v>
      </c>
      <c r="I32" s="20">
        <v>281021.00000000087</v>
      </c>
      <c r="J32" s="20">
        <v>286397</v>
      </c>
      <c r="K32" s="20">
        <v>284412.9999999975</v>
      </c>
      <c r="L32" s="20">
        <v>278643.99999999802</v>
      </c>
      <c r="M32" s="20">
        <v>292230.9999999986</v>
      </c>
      <c r="N32" s="20">
        <v>282571</v>
      </c>
      <c r="O32" s="20">
        <v>291812</v>
      </c>
      <c r="P32" s="20">
        <v>286619</v>
      </c>
      <c r="Q32" s="20">
        <v>271815</v>
      </c>
      <c r="R32" s="233">
        <v>16</v>
      </c>
      <c r="S32" s="223">
        <v>303907</v>
      </c>
      <c r="T32" s="20">
        <v>306003</v>
      </c>
      <c r="U32" s="20">
        <v>307902</v>
      </c>
      <c r="V32" s="20">
        <v>309279</v>
      </c>
      <c r="W32" s="20">
        <v>310211</v>
      </c>
      <c r="X32" s="20">
        <v>310963</v>
      </c>
      <c r="Y32" s="20">
        <v>311287</v>
      </c>
      <c r="Z32" s="20">
        <v>311799</v>
      </c>
      <c r="AA32" s="120">
        <v>313441</v>
      </c>
      <c r="AB32" s="122">
        <v>315413</v>
      </c>
      <c r="AC32" s="122">
        <v>316070</v>
      </c>
      <c r="AD32" s="122">
        <v>315877</v>
      </c>
      <c r="AE32" s="122">
        <v>316244</v>
      </c>
      <c r="AF32" s="122">
        <v>317423</v>
      </c>
      <c r="AG32" s="125">
        <v>319168</v>
      </c>
    </row>
    <row r="33" spans="1:33" s="14" customFormat="1" ht="16.5" customHeight="1" thickBot="1" x14ac:dyDescent="0.25">
      <c r="A33" s="374"/>
      <c r="B33" s="27" t="s">
        <v>27</v>
      </c>
      <c r="C33" s="19">
        <v>195538.00000000076</v>
      </c>
      <c r="D33" s="19">
        <v>194018.99999999951</v>
      </c>
      <c r="E33" s="19">
        <v>207542.99999999942</v>
      </c>
      <c r="F33" s="19">
        <v>218686.00000000041</v>
      </c>
      <c r="G33" s="19">
        <v>230527.00000000012</v>
      </c>
      <c r="H33" s="19">
        <v>232465.00000000058</v>
      </c>
      <c r="I33" s="19">
        <v>250820.00000000017</v>
      </c>
      <c r="J33" s="19">
        <v>262309.99999999901</v>
      </c>
      <c r="K33" s="19">
        <v>268729.99999999767</v>
      </c>
      <c r="L33" s="19">
        <v>266363.99999999988</v>
      </c>
      <c r="M33" s="19">
        <v>271426.99999999884</v>
      </c>
      <c r="N33" s="19">
        <v>283126</v>
      </c>
      <c r="O33" s="19">
        <v>263687</v>
      </c>
      <c r="P33" s="19">
        <v>268396</v>
      </c>
      <c r="Q33" s="19">
        <v>267793</v>
      </c>
      <c r="R33" s="234">
        <v>17</v>
      </c>
      <c r="S33" s="224">
        <v>301460</v>
      </c>
      <c r="T33" s="19">
        <v>303938</v>
      </c>
      <c r="U33" s="19">
        <v>306141</v>
      </c>
      <c r="V33" s="19">
        <v>308061</v>
      </c>
      <c r="W33" s="19">
        <v>309550</v>
      </c>
      <c r="X33" s="19">
        <v>310588</v>
      </c>
      <c r="Y33" s="19">
        <v>311280</v>
      </c>
      <c r="Z33" s="19">
        <v>311764</v>
      </c>
      <c r="AA33" s="121">
        <v>313041</v>
      </c>
      <c r="AB33" s="126">
        <v>314777</v>
      </c>
      <c r="AC33" s="126">
        <v>315062</v>
      </c>
      <c r="AD33" s="126">
        <v>314373</v>
      </c>
      <c r="AE33" s="126">
        <v>314073</v>
      </c>
      <c r="AF33" s="126">
        <v>314681</v>
      </c>
      <c r="AG33" s="127">
        <v>316256</v>
      </c>
    </row>
    <row r="34" spans="1:33" customFormat="1" ht="15" x14ac:dyDescent="0.25"/>
    <row r="37" spans="1:33" x14ac:dyDescent="0.25"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</row>
  </sheetData>
  <mergeCells count="8">
    <mergeCell ref="R13:AG13"/>
    <mergeCell ref="R14:R15"/>
    <mergeCell ref="A30:A33"/>
    <mergeCell ref="A15:B15"/>
    <mergeCell ref="A13:B14"/>
    <mergeCell ref="C13:Q13"/>
    <mergeCell ref="A16:A18"/>
    <mergeCell ref="A19:A2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60AC-6E0D-486F-BD9A-C5913B4547A5}">
  <dimension ref="A7:Q32"/>
  <sheetViews>
    <sheetView showGridLines="0" showRowColHeaders="0" zoomScale="90" zoomScaleNormal="90" workbookViewId="0"/>
  </sheetViews>
  <sheetFormatPr baseColWidth="10" defaultColWidth="11.5703125" defaultRowHeight="15.75" x14ac:dyDescent="0.25"/>
  <cols>
    <col min="1" max="1" width="16.7109375" style="1" customWidth="1"/>
    <col min="2" max="2" width="41.140625" style="1" customWidth="1"/>
    <col min="3" max="16" width="10.7109375" style="1" customWidth="1"/>
    <col min="17" max="16384" width="11.5703125" style="1"/>
  </cols>
  <sheetData>
    <row r="7" spans="1:17" x14ac:dyDescent="0.25">
      <c r="A7" s="7" t="s">
        <v>50</v>
      </c>
      <c r="B7" s="30" t="s">
        <v>63</v>
      </c>
      <c r="C7"/>
      <c r="D7"/>
      <c r="E7"/>
      <c r="F7"/>
      <c r="G7"/>
      <c r="H7"/>
      <c r="I7"/>
      <c r="J7"/>
      <c r="K7"/>
      <c r="L7"/>
      <c r="M7"/>
    </row>
    <row r="8" spans="1:17" x14ac:dyDescent="0.25">
      <c r="A8" s="9" t="s">
        <v>4</v>
      </c>
      <c r="B8" s="8" t="s">
        <v>111</v>
      </c>
      <c r="C8"/>
      <c r="D8"/>
      <c r="E8"/>
      <c r="F8"/>
      <c r="G8"/>
      <c r="H8"/>
      <c r="I8"/>
      <c r="J8"/>
      <c r="K8"/>
      <c r="L8"/>
      <c r="M8"/>
    </row>
    <row r="9" spans="1:17" x14ac:dyDescent="0.25">
      <c r="A9" s="9" t="s">
        <v>2</v>
      </c>
      <c r="B9" s="8" t="s">
        <v>178</v>
      </c>
      <c r="C9"/>
      <c r="D9"/>
      <c r="E9"/>
      <c r="F9"/>
      <c r="G9"/>
      <c r="H9"/>
      <c r="I9"/>
      <c r="J9"/>
      <c r="K9"/>
      <c r="L9"/>
      <c r="M9"/>
    </row>
    <row r="10" spans="1:17" ht="16.5" thickBot="1" x14ac:dyDescent="0.3">
      <c r="A10" s="10"/>
      <c r="B10" s="8"/>
      <c r="C10"/>
      <c r="D10"/>
      <c r="E10"/>
      <c r="F10"/>
      <c r="G10"/>
      <c r="H10"/>
      <c r="I10"/>
      <c r="J10"/>
      <c r="K10"/>
      <c r="L10"/>
      <c r="M10"/>
    </row>
    <row r="11" spans="1:17" x14ac:dyDescent="0.25">
      <c r="A11" s="394" t="s">
        <v>48</v>
      </c>
      <c r="B11" s="381"/>
      <c r="C11" s="397" t="s">
        <v>40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3"/>
    </row>
    <row r="12" spans="1:17" ht="16.5" thickBot="1" x14ac:dyDescent="0.3">
      <c r="A12" s="395"/>
      <c r="B12" s="396"/>
      <c r="C12" s="354" t="s">
        <v>52</v>
      </c>
      <c r="D12" s="324" t="s">
        <v>53</v>
      </c>
      <c r="E12" s="324" t="s">
        <v>54</v>
      </c>
      <c r="F12" s="324" t="s">
        <v>55</v>
      </c>
      <c r="G12" s="324" t="s">
        <v>56</v>
      </c>
      <c r="H12" s="324" t="s">
        <v>57</v>
      </c>
      <c r="I12" s="324" t="s">
        <v>58</v>
      </c>
      <c r="J12" s="324" t="s">
        <v>59</v>
      </c>
      <c r="K12" s="324" t="s">
        <v>60</v>
      </c>
      <c r="L12" s="324" t="s">
        <v>61</v>
      </c>
      <c r="M12" s="324" t="s">
        <v>62</v>
      </c>
      <c r="N12" s="324" t="s">
        <v>110</v>
      </c>
      <c r="O12" s="324" t="s">
        <v>117</v>
      </c>
      <c r="P12" s="324" t="s">
        <v>128</v>
      </c>
      <c r="Q12" s="325" t="s">
        <v>183</v>
      </c>
    </row>
    <row r="13" spans="1:17" ht="16.5" thickBot="1" x14ac:dyDescent="0.3">
      <c r="A13" s="276" t="s">
        <v>72</v>
      </c>
      <c r="B13" s="326"/>
      <c r="C13" s="327">
        <v>0.87858526128390524</v>
      </c>
      <c r="D13" s="327">
        <v>0.88061154510377659</v>
      </c>
      <c r="E13" s="327">
        <v>0.89372108382683335</v>
      </c>
      <c r="F13" s="327">
        <v>0.92318915581742134</v>
      </c>
      <c r="G13" s="327">
        <v>0.95990654325702818</v>
      </c>
      <c r="H13" s="327">
        <v>0.94399766053802614</v>
      </c>
      <c r="I13" s="327">
        <v>0.93667444536293309</v>
      </c>
      <c r="J13" s="327">
        <v>0.92234974482168575</v>
      </c>
      <c r="K13" s="327">
        <v>0.91271862407045712</v>
      </c>
      <c r="L13" s="327">
        <v>0.89940520920942779</v>
      </c>
      <c r="M13" s="327">
        <v>0.88391593342243524</v>
      </c>
      <c r="N13" s="327">
        <v>0.88836602589455382</v>
      </c>
      <c r="O13" s="327">
        <v>0.89644494117182583</v>
      </c>
      <c r="P13" s="327">
        <v>0.8784593057024046</v>
      </c>
      <c r="Q13" s="328">
        <v>0.8668558095680573</v>
      </c>
    </row>
    <row r="14" spans="1:17" ht="16.5" thickBot="1" x14ac:dyDescent="0.3">
      <c r="A14" s="386" t="s">
        <v>7</v>
      </c>
      <c r="B14" s="321" t="s">
        <v>75</v>
      </c>
      <c r="C14" s="322">
        <v>0.22400204083549105</v>
      </c>
      <c r="D14" s="322">
        <v>0.25155844983804965</v>
      </c>
      <c r="E14" s="322">
        <v>0.30349679307409078</v>
      </c>
      <c r="F14" s="322">
        <v>0.41829198055613304</v>
      </c>
      <c r="G14" s="322">
        <v>0.53427385460892085</v>
      </c>
      <c r="H14" s="322">
        <v>0.56706414367109037</v>
      </c>
      <c r="I14" s="322">
        <v>0.55745331660454456</v>
      </c>
      <c r="J14" s="322">
        <v>0.53425050597425361</v>
      </c>
      <c r="K14" s="322">
        <v>0.52026718190030175</v>
      </c>
      <c r="L14" s="322">
        <v>0.50255483059507855</v>
      </c>
      <c r="M14" s="322">
        <v>0.43810513253394562</v>
      </c>
      <c r="N14" s="322">
        <v>0.4907703687424248</v>
      </c>
      <c r="O14" s="322">
        <v>0.5445943221904922</v>
      </c>
      <c r="P14" s="322">
        <v>0.55664464365106447</v>
      </c>
      <c r="Q14" s="323">
        <v>0.54986827115412895</v>
      </c>
    </row>
    <row r="15" spans="1:17" x14ac:dyDescent="0.25">
      <c r="A15" s="386"/>
      <c r="B15" s="308" t="s">
        <v>71</v>
      </c>
      <c r="C15" s="131">
        <v>0.11807710661497511</v>
      </c>
      <c r="D15" s="131">
        <v>0.13647266641874262</v>
      </c>
      <c r="E15" s="131">
        <v>0.15642218930081719</v>
      </c>
      <c r="F15" s="131">
        <v>0.24518878930494975</v>
      </c>
      <c r="G15" s="131">
        <v>0.42987857881396818</v>
      </c>
      <c r="H15" s="131">
        <v>0.47120313538092279</v>
      </c>
      <c r="I15" s="131">
        <v>0.44445055801626815</v>
      </c>
      <c r="J15" s="131">
        <v>0.43897698430299498</v>
      </c>
      <c r="K15" s="131">
        <v>0.39226202354819356</v>
      </c>
      <c r="L15" s="131">
        <v>0.30775989215763805</v>
      </c>
      <c r="M15" s="131">
        <v>0.24356980383770357</v>
      </c>
      <c r="N15" s="131">
        <v>0.31072711651313151</v>
      </c>
      <c r="O15" s="131">
        <v>0.34917370821805127</v>
      </c>
      <c r="P15" s="131">
        <v>0.38270260078976864</v>
      </c>
      <c r="Q15" s="132">
        <v>0.38201956457675967</v>
      </c>
    </row>
    <row r="16" spans="1:17" ht="16.5" thickBot="1" x14ac:dyDescent="0.3">
      <c r="A16" s="387"/>
      <c r="B16" s="309" t="s">
        <v>73</v>
      </c>
      <c r="C16" s="90">
        <v>0.33068830438566038</v>
      </c>
      <c r="D16" s="90">
        <v>0.36745342933023351</v>
      </c>
      <c r="E16" s="90">
        <v>0.45155869202577253</v>
      </c>
      <c r="F16" s="90">
        <v>0.59249238885260014</v>
      </c>
      <c r="G16" s="90">
        <v>0.63912195092066049</v>
      </c>
      <c r="H16" s="90">
        <v>0.66303190434493375</v>
      </c>
      <c r="I16" s="90">
        <v>0.67015429078371003</v>
      </c>
      <c r="J16" s="90">
        <v>0.62881995933530044</v>
      </c>
      <c r="K16" s="90">
        <v>0.64669740282538779</v>
      </c>
      <c r="L16" s="90">
        <v>0.69400981996726796</v>
      </c>
      <c r="M16" s="90">
        <v>0.62863807302327968</v>
      </c>
      <c r="N16" s="90">
        <v>0.66683102475102995</v>
      </c>
      <c r="O16" s="90">
        <v>0.73554438148883738</v>
      </c>
      <c r="P16" s="90">
        <v>0.72616191827526722</v>
      </c>
      <c r="Q16" s="91">
        <v>0.71308258695340698</v>
      </c>
    </row>
    <row r="17" spans="1:17" ht="16.5" thickBot="1" x14ac:dyDescent="0.3">
      <c r="A17" s="388" t="s">
        <v>11</v>
      </c>
      <c r="B17" s="21" t="s">
        <v>95</v>
      </c>
      <c r="C17" s="92">
        <v>1.052561304716972</v>
      </c>
      <c r="D17" s="92">
        <v>1.0538934000549884</v>
      </c>
      <c r="E17" s="92">
        <v>1.052820201902938</v>
      </c>
      <c r="F17" s="92">
        <v>1.0641429191773752</v>
      </c>
      <c r="G17" s="92">
        <v>1.0826566604032659</v>
      </c>
      <c r="H17" s="92">
        <v>1.0417332347527872</v>
      </c>
      <c r="I17" s="92">
        <v>1.0189205369993726</v>
      </c>
      <c r="J17" s="92">
        <v>0.99841838164326213</v>
      </c>
      <c r="K17" s="92">
        <v>0.98915832922347147</v>
      </c>
      <c r="L17" s="92">
        <v>0.9782952569756761</v>
      </c>
      <c r="M17" s="92">
        <v>0.96358295435862473</v>
      </c>
      <c r="N17" s="92">
        <v>0.95240659042287046</v>
      </c>
      <c r="O17" s="92">
        <v>0.95467125737020198</v>
      </c>
      <c r="P17" s="92">
        <v>0.93142570677247827</v>
      </c>
      <c r="Q17" s="93">
        <v>0.92231380754726056</v>
      </c>
    </row>
    <row r="18" spans="1:17" x14ac:dyDescent="0.25">
      <c r="A18" s="389"/>
      <c r="B18" s="318" t="s">
        <v>74</v>
      </c>
      <c r="C18" s="94">
        <v>0.94948821212485024</v>
      </c>
      <c r="D18" s="94">
        <v>1.017712297727513</v>
      </c>
      <c r="E18" s="94">
        <v>1.0134773582254957</v>
      </c>
      <c r="F18" s="94">
        <v>1.0003287759608968</v>
      </c>
      <c r="G18" s="94">
        <v>1.0154142047398458</v>
      </c>
      <c r="H18" s="94">
        <v>0.96211882140636062</v>
      </c>
      <c r="I18" s="94">
        <v>0.99300562723533448</v>
      </c>
      <c r="J18" s="94">
        <v>0.98907846915627329</v>
      </c>
      <c r="K18" s="94">
        <v>0.92537888282295833</v>
      </c>
      <c r="L18" s="94">
        <v>0.90906012062919161</v>
      </c>
      <c r="M18" s="94">
        <v>0.86768549418332452</v>
      </c>
      <c r="N18" s="94">
        <v>0.89226057729574493</v>
      </c>
      <c r="O18" s="94">
        <v>0.95044473093697124</v>
      </c>
      <c r="P18" s="94">
        <v>0.94145650627322952</v>
      </c>
      <c r="Q18" s="133">
        <v>0.91464473616999542</v>
      </c>
    </row>
    <row r="19" spans="1:17" x14ac:dyDescent="0.25">
      <c r="A19" s="389"/>
      <c r="B19" s="319" t="s">
        <v>96</v>
      </c>
      <c r="C19" s="95">
        <v>1.1670125635247719</v>
      </c>
      <c r="D19" s="95">
        <v>1.1450385782949639</v>
      </c>
      <c r="E19" s="95">
        <v>1.1334917656082555</v>
      </c>
      <c r="F19" s="95">
        <v>1.0960373469897589</v>
      </c>
      <c r="G19" s="95">
        <v>1.0713530114314962</v>
      </c>
      <c r="H19" s="95">
        <v>1.0124195840410262</v>
      </c>
      <c r="I19" s="95">
        <v>0.9733870597067531</v>
      </c>
      <c r="J19" s="95">
        <v>1.001126119252667</v>
      </c>
      <c r="K19" s="95">
        <v>1.013829070614521</v>
      </c>
      <c r="L19" s="95">
        <v>0.94312202455524285</v>
      </c>
      <c r="M19" s="95">
        <v>0.92208632229330412</v>
      </c>
      <c r="N19" s="95">
        <v>0.89805067495847846</v>
      </c>
      <c r="O19" s="95">
        <v>0.94087623505767048</v>
      </c>
      <c r="P19" s="95">
        <v>0.94932425843945634</v>
      </c>
      <c r="Q19" s="96">
        <v>0.95292481610736468</v>
      </c>
    </row>
    <row r="20" spans="1:17" x14ac:dyDescent="0.25">
      <c r="A20" s="389"/>
      <c r="B20" s="319" t="s">
        <v>97</v>
      </c>
      <c r="C20" s="95">
        <v>1.1550248190477399</v>
      </c>
      <c r="D20" s="95">
        <v>1.1230278195464805</v>
      </c>
      <c r="E20" s="95">
        <v>1.0826478169426128</v>
      </c>
      <c r="F20" s="95">
        <v>1.0993598812825069</v>
      </c>
      <c r="G20" s="95">
        <v>1.1034764902813154</v>
      </c>
      <c r="H20" s="95">
        <v>1.0219053055450387</v>
      </c>
      <c r="I20" s="95">
        <v>0.99168881133970799</v>
      </c>
      <c r="J20" s="95">
        <v>0.9544930840273782</v>
      </c>
      <c r="K20" s="95">
        <v>1.0016351733100706</v>
      </c>
      <c r="L20" s="95">
        <v>1.0004235106288981</v>
      </c>
      <c r="M20" s="95">
        <v>0.93458783827157155</v>
      </c>
      <c r="N20" s="95">
        <v>0.92194118843993367</v>
      </c>
      <c r="O20" s="95">
        <v>0.90769149039227759</v>
      </c>
      <c r="P20" s="95">
        <v>0.90781026706854795</v>
      </c>
      <c r="Q20" s="96">
        <v>0.93587554358609071</v>
      </c>
    </row>
    <row r="21" spans="1:17" x14ac:dyDescent="0.25">
      <c r="A21" s="389"/>
      <c r="B21" s="319" t="s">
        <v>98</v>
      </c>
      <c r="C21" s="95">
        <v>1.1514482758620677</v>
      </c>
      <c r="D21" s="95">
        <v>1.1361187964447981</v>
      </c>
      <c r="E21" s="95">
        <v>1.0846037675860385</v>
      </c>
      <c r="F21" s="95">
        <v>1.0667752649059004</v>
      </c>
      <c r="G21" s="95">
        <v>1.113921622879281</v>
      </c>
      <c r="H21" s="95">
        <v>1.0579274291014338</v>
      </c>
      <c r="I21" s="95">
        <v>1.0014208908178839</v>
      </c>
      <c r="J21" s="95">
        <v>0.97725948600334323</v>
      </c>
      <c r="K21" s="95">
        <v>0.96036559218827877</v>
      </c>
      <c r="L21" s="95">
        <v>0.99538639336714174</v>
      </c>
      <c r="M21" s="95">
        <v>0.99371216785433669</v>
      </c>
      <c r="N21" s="95">
        <v>0.93372620293367115</v>
      </c>
      <c r="O21" s="95">
        <v>0.9288579875448244</v>
      </c>
      <c r="P21" s="95">
        <v>0.8840000875730688</v>
      </c>
      <c r="Q21" s="96">
        <v>0.89736509362150729</v>
      </c>
    </row>
    <row r="22" spans="1:17" x14ac:dyDescent="0.25">
      <c r="A22" s="389"/>
      <c r="B22" s="319" t="s">
        <v>99</v>
      </c>
      <c r="C22" s="95">
        <v>1.1285690389490057</v>
      </c>
      <c r="D22" s="95">
        <v>1.1402259836254902</v>
      </c>
      <c r="E22" s="95">
        <v>1.1027014074156953</v>
      </c>
      <c r="F22" s="95">
        <v>1.0732577438904209</v>
      </c>
      <c r="G22" s="95">
        <v>1.0797084946481421</v>
      </c>
      <c r="H22" s="95">
        <v>1.0690438987276543</v>
      </c>
      <c r="I22" s="95">
        <v>1.0375712795658067</v>
      </c>
      <c r="J22" s="95">
        <v>0.98410502348262674</v>
      </c>
      <c r="K22" s="95">
        <v>0.97204856992324884</v>
      </c>
      <c r="L22" s="95">
        <v>0.95026311842013389</v>
      </c>
      <c r="M22" s="95">
        <v>0.98757591563946856</v>
      </c>
      <c r="N22" s="95">
        <v>0.99005375851990163</v>
      </c>
      <c r="O22" s="95">
        <v>0.93880745128547538</v>
      </c>
      <c r="P22" s="95">
        <v>0.90343773165307639</v>
      </c>
      <c r="Q22" s="96">
        <v>0.87677419556760172</v>
      </c>
    </row>
    <row r="23" spans="1:17" x14ac:dyDescent="0.25">
      <c r="A23" s="389"/>
      <c r="B23" s="319" t="s">
        <v>100</v>
      </c>
      <c r="C23" s="95">
        <v>1.0888491027180927</v>
      </c>
      <c r="D23" s="95">
        <v>1.1175736323129617</v>
      </c>
      <c r="E23" s="95">
        <v>1.1066227778900675</v>
      </c>
      <c r="F23" s="95">
        <v>1.0897533388714908</v>
      </c>
      <c r="G23" s="95">
        <v>1.0851376356803533</v>
      </c>
      <c r="H23" s="95">
        <v>1.0377933730348194</v>
      </c>
      <c r="I23" s="95">
        <v>1.0485576681253421</v>
      </c>
      <c r="J23" s="95">
        <v>1.0191462854894831</v>
      </c>
      <c r="K23" s="95">
        <v>0.98097765432405148</v>
      </c>
      <c r="L23" s="95">
        <v>0.96720221197247924</v>
      </c>
      <c r="M23" s="95">
        <v>0.94310738183098897</v>
      </c>
      <c r="N23" s="95">
        <v>0.98219957002907188</v>
      </c>
      <c r="O23" s="95">
        <v>0.99286183356495972</v>
      </c>
      <c r="P23" s="95">
        <v>0.91474470009350517</v>
      </c>
      <c r="Q23" s="96">
        <v>0.89376545499505444</v>
      </c>
    </row>
    <row r="24" spans="1:17" x14ac:dyDescent="0.25">
      <c r="A24" s="389"/>
      <c r="B24" s="319" t="s">
        <v>101</v>
      </c>
      <c r="C24" s="95">
        <v>1.0429321328791887</v>
      </c>
      <c r="D24" s="95">
        <v>1.086359918332116</v>
      </c>
      <c r="E24" s="95">
        <v>1.0936830456238742</v>
      </c>
      <c r="F24" s="95">
        <v>1.1029925059028851</v>
      </c>
      <c r="G24" s="95">
        <v>1.1208665177958241</v>
      </c>
      <c r="H24" s="95">
        <v>1.051444083485382</v>
      </c>
      <c r="I24" s="95">
        <v>1.0178630154313162</v>
      </c>
      <c r="J24" s="95">
        <v>1.0308538957875779</v>
      </c>
      <c r="K24" s="95">
        <v>1.0136491832328769</v>
      </c>
      <c r="L24" s="95">
        <v>0.97800802242562457</v>
      </c>
      <c r="M24" s="95">
        <v>0.96400816862103433</v>
      </c>
      <c r="N24" s="95">
        <v>0.94029461728576769</v>
      </c>
      <c r="O24" s="95">
        <v>0.984750867644136</v>
      </c>
      <c r="P24" s="95">
        <v>0.97118027844284827</v>
      </c>
      <c r="Q24" s="96">
        <v>0.905224205752579</v>
      </c>
    </row>
    <row r="25" spans="1:17" x14ac:dyDescent="0.25">
      <c r="A25" s="389"/>
      <c r="B25" s="319" t="s">
        <v>102</v>
      </c>
      <c r="C25" s="95">
        <v>1.0316409931953459</v>
      </c>
      <c r="D25" s="95">
        <v>1.0239431037094082</v>
      </c>
      <c r="E25" s="95">
        <v>1.0774833605425131</v>
      </c>
      <c r="F25" s="95">
        <v>1.1278238296969001</v>
      </c>
      <c r="G25" s="95">
        <v>1.1333335471579493</v>
      </c>
      <c r="H25" s="95">
        <v>1.0980148566391763</v>
      </c>
      <c r="I25" s="95">
        <v>1.0610033971989763</v>
      </c>
      <c r="J25" s="95">
        <v>1.0361958768752182</v>
      </c>
      <c r="K25" s="95">
        <v>1.0694695599758888</v>
      </c>
      <c r="L25" s="95">
        <v>1.0649386263138763</v>
      </c>
      <c r="M25" s="95">
        <v>0.98257264239521169</v>
      </c>
      <c r="N25" s="95">
        <v>0.97779594607102094</v>
      </c>
      <c r="O25" s="95">
        <v>0.97622726002278992</v>
      </c>
      <c r="P25" s="95">
        <v>0.99190708612232148</v>
      </c>
      <c r="Q25" s="96">
        <v>0.98904765403075723</v>
      </c>
    </row>
    <row r="26" spans="1:17" x14ac:dyDescent="0.25">
      <c r="A26" s="389"/>
      <c r="B26" s="319" t="s">
        <v>103</v>
      </c>
      <c r="C26" s="95">
        <v>0.94083041287654756</v>
      </c>
      <c r="D26" s="95">
        <v>0.89614967462038653</v>
      </c>
      <c r="E26" s="95">
        <v>0.96092431018261337</v>
      </c>
      <c r="F26" s="95">
        <v>1.0424992836837625</v>
      </c>
      <c r="G26" s="95">
        <v>1.09204594419041</v>
      </c>
      <c r="H26" s="95">
        <v>1.0750040073093319</v>
      </c>
      <c r="I26" s="95">
        <v>1.0445182957585555</v>
      </c>
      <c r="J26" s="95">
        <v>0.99980943064227223</v>
      </c>
      <c r="K26" s="95">
        <v>0.98497018971900119</v>
      </c>
      <c r="L26" s="95">
        <v>1.0150110333759585</v>
      </c>
      <c r="M26" s="95">
        <v>1.0354113080484573</v>
      </c>
      <c r="N26" s="95">
        <v>0.96191109068551339</v>
      </c>
      <c r="O26" s="95">
        <v>0.96095066427155829</v>
      </c>
      <c r="P26" s="95">
        <v>0.92843867886791753</v>
      </c>
      <c r="Q26" s="96">
        <v>0.95800231191186525</v>
      </c>
    </row>
    <row r="27" spans="1:17" ht="16.5" thickBot="1" x14ac:dyDescent="0.3">
      <c r="A27" s="390"/>
      <c r="B27" s="340" t="s">
        <v>104</v>
      </c>
      <c r="C27" s="341">
        <v>0.8666647170829036</v>
      </c>
      <c r="D27" s="341">
        <v>0.84868027219688791</v>
      </c>
      <c r="E27" s="341">
        <v>0.86980585281474676</v>
      </c>
      <c r="F27" s="341">
        <v>0.94258142029330538</v>
      </c>
      <c r="G27" s="341">
        <v>1.012894153384762</v>
      </c>
      <c r="H27" s="341">
        <v>1.0359593168051235</v>
      </c>
      <c r="I27" s="341">
        <v>1.0237269779424036</v>
      </c>
      <c r="J27" s="341">
        <v>0.99408261373024565</v>
      </c>
      <c r="K27" s="341">
        <v>0.97067633661828701</v>
      </c>
      <c r="L27" s="341">
        <v>0.96086410149003942</v>
      </c>
      <c r="M27" s="341">
        <v>1.005410237109521</v>
      </c>
      <c r="N27" s="341">
        <v>1.0239813176438222</v>
      </c>
      <c r="O27" s="341">
        <v>0.96347585090150412</v>
      </c>
      <c r="P27" s="341">
        <v>0.92144411179500529</v>
      </c>
      <c r="Q27" s="342">
        <v>0.89959619000647328</v>
      </c>
    </row>
    <row r="28" spans="1:17" ht="16.5" thickBot="1" x14ac:dyDescent="0.3">
      <c r="A28" s="391" t="s">
        <v>23</v>
      </c>
      <c r="B28" s="337" t="s">
        <v>105</v>
      </c>
      <c r="C28" s="338">
        <v>0.74303415084836788</v>
      </c>
      <c r="D28" s="338">
        <v>0.73152188955030883</v>
      </c>
      <c r="E28" s="338">
        <v>0.76713634551725518</v>
      </c>
      <c r="F28" s="338">
        <v>0.79919337445542016</v>
      </c>
      <c r="G28" s="338">
        <v>0.84203115847399823</v>
      </c>
      <c r="H28" s="338">
        <v>0.87599013908860957</v>
      </c>
      <c r="I28" s="338">
        <v>0.921307627900804</v>
      </c>
      <c r="J28" s="338">
        <v>0.93154282393062871</v>
      </c>
      <c r="K28" s="338">
        <v>0.91967167983468634</v>
      </c>
      <c r="L28" s="338">
        <v>0.89604341666411025</v>
      </c>
      <c r="M28" s="338">
        <v>0.90478761205643654</v>
      </c>
      <c r="N28" s="338">
        <v>0.92564231854949297</v>
      </c>
      <c r="O28" s="338">
        <v>0.91974537863916028</v>
      </c>
      <c r="P28" s="338">
        <v>0.89693822363412012</v>
      </c>
      <c r="Q28" s="339">
        <v>0.87057872355538468</v>
      </c>
    </row>
    <row r="29" spans="1:17" x14ac:dyDescent="0.25">
      <c r="A29" s="392"/>
      <c r="B29" s="316" t="s">
        <v>106</v>
      </c>
      <c r="C29" s="99">
        <v>0.85296693815120006</v>
      </c>
      <c r="D29" s="99">
        <v>0.84083761128078116</v>
      </c>
      <c r="E29" s="99">
        <v>0.87592393115116074</v>
      </c>
      <c r="F29" s="99">
        <v>0.90216788179882068</v>
      </c>
      <c r="G29" s="99">
        <v>0.97675152264328169</v>
      </c>
      <c r="H29" s="99">
        <v>1.02093756028552</v>
      </c>
      <c r="I29" s="99">
        <v>1.0553309419747694</v>
      </c>
      <c r="J29" s="99">
        <v>1.0345124500254455</v>
      </c>
      <c r="K29" s="99">
        <v>0.99289548116968307</v>
      </c>
      <c r="L29" s="99">
        <v>0.95821835320000071</v>
      </c>
      <c r="M29" s="99">
        <v>0.92805587599361861</v>
      </c>
      <c r="N29" s="99">
        <v>0.9813170003965731</v>
      </c>
      <c r="O29" s="99">
        <v>0.99577973015374965</v>
      </c>
      <c r="P29" s="99">
        <v>0.9342467379522118</v>
      </c>
      <c r="Q29" s="100">
        <v>0.91276051778929934</v>
      </c>
    </row>
    <row r="30" spans="1:17" x14ac:dyDescent="0.25">
      <c r="A30" s="392"/>
      <c r="B30" s="320" t="s">
        <v>107</v>
      </c>
      <c r="C30" s="101">
        <v>0.72599183302787029</v>
      </c>
      <c r="D30" s="101">
        <v>0.71411391391587842</v>
      </c>
      <c r="E30" s="101">
        <v>0.74660443907477503</v>
      </c>
      <c r="F30" s="101">
        <v>0.78494821827541295</v>
      </c>
      <c r="G30" s="101">
        <v>0.80423002408038613</v>
      </c>
      <c r="H30" s="101">
        <v>0.85838508118329437</v>
      </c>
      <c r="I30" s="101">
        <v>0.90277139745636947</v>
      </c>
      <c r="J30" s="101">
        <v>0.91853084839912891</v>
      </c>
      <c r="K30" s="101">
        <v>0.9073892694318787</v>
      </c>
      <c r="L30" s="101">
        <v>0.88342585752647484</v>
      </c>
      <c r="M30" s="101">
        <v>0.92457683424557413</v>
      </c>
      <c r="N30" s="101">
        <v>0.89456022439113958</v>
      </c>
      <c r="O30" s="101">
        <v>0.92274319828992801</v>
      </c>
      <c r="P30" s="101">
        <v>0.90295599247691571</v>
      </c>
      <c r="Q30" s="102">
        <v>0.85163612893523155</v>
      </c>
    </row>
    <row r="31" spans="1:17" ht="16.5" thickBot="1" x14ac:dyDescent="0.3">
      <c r="A31" s="393"/>
      <c r="B31" s="317" t="s">
        <v>108</v>
      </c>
      <c r="C31" s="103">
        <v>0.64863663504279423</v>
      </c>
      <c r="D31" s="103">
        <v>0.63835058465871164</v>
      </c>
      <c r="E31" s="103">
        <v>0.67793271727733107</v>
      </c>
      <c r="F31" s="103">
        <v>0.70987888762290718</v>
      </c>
      <c r="G31" s="103">
        <v>0.74471652398643229</v>
      </c>
      <c r="H31" s="103">
        <v>0.74846742308138303</v>
      </c>
      <c r="I31" s="103">
        <v>0.80576972500642563</v>
      </c>
      <c r="J31" s="103">
        <v>0.84137360311004161</v>
      </c>
      <c r="K31" s="103">
        <v>0.85844985161687337</v>
      </c>
      <c r="L31" s="103">
        <v>0.84619905520416006</v>
      </c>
      <c r="M31" s="103">
        <v>0.86150345011457696</v>
      </c>
      <c r="N31" s="103">
        <v>0.9006053318828271</v>
      </c>
      <c r="O31" s="103">
        <v>0.8395723287261242</v>
      </c>
      <c r="P31" s="103">
        <v>0.85291453885045487</v>
      </c>
      <c r="Q31" s="104">
        <v>0.84676021956895675</v>
      </c>
    </row>
    <row r="32" spans="1:17" x14ac:dyDescent="0.25">
      <c r="A32" s="2"/>
      <c r="B32" s="3"/>
      <c r="C32"/>
      <c r="D32"/>
      <c r="E32"/>
      <c r="F32"/>
      <c r="G32"/>
      <c r="H32"/>
      <c r="I32"/>
      <c r="J32"/>
      <c r="K32"/>
      <c r="L32"/>
      <c r="M32"/>
    </row>
  </sheetData>
  <mergeCells count="5">
    <mergeCell ref="A14:A16"/>
    <mergeCell ref="A17:A27"/>
    <mergeCell ref="A28:A31"/>
    <mergeCell ref="A11:B12"/>
    <mergeCell ref="C11:Q11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2567-134F-4ED7-8A96-FFB79DB703E7}">
  <dimension ref="A7:AG39"/>
  <sheetViews>
    <sheetView showGridLines="0" zoomScale="90" zoomScaleNormal="90" workbookViewId="0">
      <selection activeCell="R10" sqref="R10"/>
    </sheetView>
  </sheetViews>
  <sheetFormatPr baseColWidth="10" defaultColWidth="11.5703125" defaultRowHeight="15.75" x14ac:dyDescent="0.25"/>
  <cols>
    <col min="1" max="1" width="14.7109375" style="1" customWidth="1"/>
    <col min="2" max="2" width="24.5703125" style="1" customWidth="1"/>
    <col min="3" max="17" width="15.7109375" style="1" customWidth="1"/>
    <col min="18" max="18" width="6.7109375" style="1" customWidth="1"/>
    <col min="19" max="29" width="10.7109375" style="1" customWidth="1"/>
    <col min="30" max="32" width="10.7109375" style="46" customWidth="1"/>
    <col min="33" max="16384" width="11.5703125" style="46"/>
  </cols>
  <sheetData>
    <row r="7" spans="1:33" x14ac:dyDescent="0.25">
      <c r="A7" s="7" t="s">
        <v>47</v>
      </c>
      <c r="B7" s="6" t="s">
        <v>130</v>
      </c>
    </row>
    <row r="8" spans="1:33" x14ac:dyDescent="0.25">
      <c r="A8" s="9" t="s">
        <v>4</v>
      </c>
      <c r="B8" s="8" t="s">
        <v>111</v>
      </c>
    </row>
    <row r="9" spans="1:33" x14ac:dyDescent="0.25">
      <c r="A9" s="9" t="s">
        <v>2</v>
      </c>
      <c r="B9" s="8" t="s">
        <v>3</v>
      </c>
    </row>
    <row r="10" spans="1:33" x14ac:dyDescent="0.25">
      <c r="A10" s="46"/>
      <c r="B10" s="8" t="s">
        <v>5</v>
      </c>
      <c r="AD10" s="1"/>
      <c r="AE10" s="1"/>
      <c r="AF10" s="1"/>
    </row>
    <row r="11" spans="1:33" x14ac:dyDescent="0.25">
      <c r="A11" s="9"/>
      <c r="B11" s="8" t="s">
        <v>177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</row>
    <row r="12" spans="1:33" ht="16.5" thickBot="1" x14ac:dyDescent="0.3">
      <c r="A12" s="10"/>
      <c r="B12" s="46"/>
      <c r="Q12"/>
    </row>
    <row r="13" spans="1:33" ht="16.5" thickBot="1" x14ac:dyDescent="0.3">
      <c r="A13" s="403" t="s">
        <v>49</v>
      </c>
      <c r="B13" s="404"/>
      <c r="C13" s="381" t="s">
        <v>41</v>
      </c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3"/>
      <c r="R13" s="368" t="s">
        <v>42</v>
      </c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70"/>
    </row>
    <row r="14" spans="1:33" ht="16.5" thickBot="1" x14ac:dyDescent="0.3">
      <c r="A14" s="405"/>
      <c r="B14" s="406"/>
      <c r="C14" s="282" t="s">
        <v>28</v>
      </c>
      <c r="D14" s="282" t="s">
        <v>29</v>
      </c>
      <c r="E14" s="282" t="s">
        <v>30</v>
      </c>
      <c r="F14" s="282" t="s">
        <v>31</v>
      </c>
      <c r="G14" s="282" t="s">
        <v>32</v>
      </c>
      <c r="H14" s="282" t="s">
        <v>33</v>
      </c>
      <c r="I14" s="282" t="s">
        <v>34</v>
      </c>
      <c r="J14" s="282" t="s">
        <v>35</v>
      </c>
      <c r="K14" s="282" t="s">
        <v>36</v>
      </c>
      <c r="L14" s="282" t="s">
        <v>37</v>
      </c>
      <c r="M14" s="282" t="s">
        <v>38</v>
      </c>
      <c r="N14" s="282" t="s">
        <v>109</v>
      </c>
      <c r="O14" s="282" t="s">
        <v>116</v>
      </c>
      <c r="P14" s="282" t="s">
        <v>127</v>
      </c>
      <c r="Q14" s="283" t="s">
        <v>182</v>
      </c>
      <c r="R14" s="371" t="s">
        <v>70</v>
      </c>
      <c r="S14" s="360">
        <v>2010</v>
      </c>
      <c r="T14" s="361">
        <v>2011</v>
      </c>
      <c r="U14" s="361">
        <v>2012</v>
      </c>
      <c r="V14" s="361">
        <v>2013</v>
      </c>
      <c r="W14" s="361">
        <v>2014</v>
      </c>
      <c r="X14" s="361">
        <v>2015</v>
      </c>
      <c r="Y14" s="361">
        <v>2016</v>
      </c>
      <c r="Z14" s="361">
        <v>2017</v>
      </c>
      <c r="AA14" s="361">
        <v>2018</v>
      </c>
      <c r="AB14" s="361">
        <v>2019</v>
      </c>
      <c r="AC14" s="361">
        <v>2020</v>
      </c>
      <c r="AD14" s="361">
        <v>2021</v>
      </c>
      <c r="AE14" s="361">
        <v>2022</v>
      </c>
      <c r="AF14" s="361">
        <v>2023</v>
      </c>
      <c r="AG14" s="362">
        <v>2024</v>
      </c>
    </row>
    <row r="15" spans="1:33" ht="16.5" thickBot="1" x14ac:dyDescent="0.3">
      <c r="A15" s="375" t="s">
        <v>6</v>
      </c>
      <c r="B15" s="376"/>
      <c r="C15" s="87">
        <f>SUM(C16+C19+C21+C25+C29+C33)</f>
        <v>4098080.9999999991</v>
      </c>
      <c r="D15" s="87">
        <f t="shared" ref="D15:AD15" si="0">SUM(D16+D19+D21+D25+D29+D33)</f>
        <v>4125709.9999999935</v>
      </c>
      <c r="E15" s="87">
        <f t="shared" si="0"/>
        <v>4205712.0000000019</v>
      </c>
      <c r="F15" s="87">
        <f t="shared" si="0"/>
        <v>4363400.0000000047</v>
      </c>
      <c r="G15" s="87">
        <f t="shared" si="0"/>
        <v>4556685.0000000019</v>
      </c>
      <c r="H15" s="87">
        <f t="shared" si="0"/>
        <v>4499950.0000000009</v>
      </c>
      <c r="I15" s="87">
        <f t="shared" si="0"/>
        <v>4481458.0000000056</v>
      </c>
      <c r="J15" s="87">
        <f t="shared" si="0"/>
        <v>4426895.9999999907</v>
      </c>
      <c r="K15" s="87">
        <f t="shared" si="0"/>
        <v>4394009.9999999944</v>
      </c>
      <c r="L15" s="87">
        <f t="shared" si="0"/>
        <v>4337413.9999999981</v>
      </c>
      <c r="M15" s="87">
        <f t="shared" si="0"/>
        <v>4255166.0000000028</v>
      </c>
      <c r="N15" s="87">
        <f>SUM(N16+N19+N21+N25+N29+N33)</f>
        <v>4256477</v>
      </c>
      <c r="O15" s="87">
        <f>O16+O19+O21+O25+O29+O33</f>
        <v>4268722</v>
      </c>
      <c r="P15" s="87">
        <f>P16+P19+P21+P25+P29+P33</f>
        <v>4151712</v>
      </c>
      <c r="Q15" s="179">
        <f>Q16+Q19+Q21+Q25+Q29+Q33</f>
        <v>4059992</v>
      </c>
      <c r="R15" s="372"/>
      <c r="S15" s="290">
        <f>SUM(S16+S19+S21+S25+S29+S33)</f>
        <v>4664409</v>
      </c>
      <c r="T15" s="291">
        <f t="shared" si="0"/>
        <v>4685051</v>
      </c>
      <c r="U15" s="291">
        <f t="shared" si="0"/>
        <v>4705844</v>
      </c>
      <c r="V15" s="291">
        <f t="shared" si="0"/>
        <v>4726442</v>
      </c>
      <c r="W15" s="291">
        <f t="shared" si="0"/>
        <v>4747009</v>
      </c>
      <c r="X15" s="291">
        <f t="shared" si="0"/>
        <v>4766908</v>
      </c>
      <c r="Y15" s="291">
        <f t="shared" si="0"/>
        <v>4784435</v>
      </c>
      <c r="Z15" s="291">
        <f t="shared" si="0"/>
        <v>4799585</v>
      </c>
      <c r="AA15" s="291">
        <f t="shared" si="0"/>
        <v>4814200</v>
      </c>
      <c r="AB15" s="291">
        <f t="shared" si="0"/>
        <v>4822536</v>
      </c>
      <c r="AC15" s="291">
        <f t="shared" si="0"/>
        <v>4813994</v>
      </c>
      <c r="AD15" s="291">
        <f t="shared" si="0"/>
        <v>4791355</v>
      </c>
      <c r="AE15" s="291">
        <f>AE16+AE19+AE21+AE25+AE29+AE33</f>
        <v>4761834</v>
      </c>
      <c r="AF15" s="291">
        <f>AF16+AF19+AF21+AF25+AF29+AF33</f>
        <v>4726129</v>
      </c>
      <c r="AG15" s="292">
        <f>AG16+AG19+AG21+AG25+AG29+AG33</f>
        <v>4683584</v>
      </c>
    </row>
    <row r="16" spans="1:33" ht="16.5" thickBot="1" x14ac:dyDescent="0.3">
      <c r="A16" s="398" t="s">
        <v>7</v>
      </c>
      <c r="B16" s="13" t="s">
        <v>8</v>
      </c>
      <c r="C16" s="73">
        <f>C17+C18</f>
        <v>143127.00000000035</v>
      </c>
      <c r="D16" s="73">
        <f t="shared" ref="D16:AD16" si="1">D17+D18</f>
        <v>161778.9999999986</v>
      </c>
      <c r="E16" s="73">
        <f t="shared" si="1"/>
        <v>196421.00000000003</v>
      </c>
      <c r="F16" s="73">
        <f t="shared" si="1"/>
        <v>272352.00000000099</v>
      </c>
      <c r="G16" s="73">
        <f t="shared" si="1"/>
        <v>349584.99999999988</v>
      </c>
      <c r="H16" s="73">
        <f t="shared" si="1"/>
        <v>371930.00000000047</v>
      </c>
      <c r="I16" s="73">
        <f t="shared" si="1"/>
        <v>365220.00000000017</v>
      </c>
      <c r="J16" s="73">
        <f t="shared" si="1"/>
        <v>348177.99999999872</v>
      </c>
      <c r="K16" s="73">
        <f t="shared" si="1"/>
        <v>335782.00000000047</v>
      </c>
      <c r="L16" s="73">
        <f t="shared" si="1"/>
        <v>319649.99999999971</v>
      </c>
      <c r="M16" s="73">
        <f t="shared" si="1"/>
        <v>273258.00000000029</v>
      </c>
      <c r="N16" s="73">
        <f t="shared" si="1"/>
        <v>299233</v>
      </c>
      <c r="O16" s="73">
        <f>O17+O18</f>
        <v>324197</v>
      </c>
      <c r="P16" s="73">
        <f>P17+P18</f>
        <v>323022</v>
      </c>
      <c r="Q16" s="175">
        <f>Q17+Q18</f>
        <v>310355</v>
      </c>
      <c r="R16" s="225"/>
      <c r="S16" s="215">
        <f t="shared" si="1"/>
        <v>638954</v>
      </c>
      <c r="T16" s="73">
        <f t="shared" si="1"/>
        <v>643107</v>
      </c>
      <c r="U16" s="73">
        <f t="shared" si="1"/>
        <v>647193</v>
      </c>
      <c r="V16" s="73">
        <f t="shared" si="1"/>
        <v>651105</v>
      </c>
      <c r="W16" s="73">
        <f t="shared" si="1"/>
        <v>654318</v>
      </c>
      <c r="X16" s="73">
        <f t="shared" si="1"/>
        <v>655887</v>
      </c>
      <c r="Y16" s="73">
        <f t="shared" si="1"/>
        <v>655158</v>
      </c>
      <c r="Z16" s="73">
        <f t="shared" si="1"/>
        <v>651713</v>
      </c>
      <c r="AA16" s="73">
        <f t="shared" si="1"/>
        <v>645403</v>
      </c>
      <c r="AB16" s="73">
        <f t="shared" si="1"/>
        <v>636050</v>
      </c>
      <c r="AC16" s="73">
        <f t="shared" si="1"/>
        <v>623727</v>
      </c>
      <c r="AD16" s="73">
        <f t="shared" si="1"/>
        <v>609721</v>
      </c>
      <c r="AE16" s="73">
        <f>SUM(AE17:AE18)</f>
        <v>595300</v>
      </c>
      <c r="AF16" s="73">
        <f>SUM(AF17:AF18)</f>
        <v>580302</v>
      </c>
      <c r="AG16" s="74">
        <f>SUM(AG17:AG18)</f>
        <v>564417</v>
      </c>
    </row>
    <row r="17" spans="1:33" x14ac:dyDescent="0.25">
      <c r="A17" s="384"/>
      <c r="B17" s="15" t="s">
        <v>76</v>
      </c>
      <c r="C17" s="16">
        <v>37857.999999999935</v>
      </c>
      <c r="D17" s="16">
        <v>44036.999999999869</v>
      </c>
      <c r="E17" s="16">
        <v>50787.000000000022</v>
      </c>
      <c r="F17" s="16">
        <v>80073.999999999796</v>
      </c>
      <c r="G17" s="16">
        <v>140942.9999999993</v>
      </c>
      <c r="H17" s="16">
        <v>154614.00000000067</v>
      </c>
      <c r="I17" s="16">
        <v>145397.99999999997</v>
      </c>
      <c r="J17" s="16">
        <v>142512.99999999872</v>
      </c>
      <c r="K17" s="16">
        <v>125799.99999999987</v>
      </c>
      <c r="L17" s="16">
        <v>97028.999999999331</v>
      </c>
      <c r="M17" s="16">
        <v>75170.999999999753</v>
      </c>
      <c r="N17" s="16">
        <v>93669</v>
      </c>
      <c r="O17" s="16">
        <v>102729</v>
      </c>
      <c r="P17" s="16">
        <v>109611</v>
      </c>
      <c r="Q17" s="176">
        <v>106300</v>
      </c>
      <c r="R17" s="226">
        <v>3</v>
      </c>
      <c r="S17" s="216">
        <v>320621</v>
      </c>
      <c r="T17" s="16">
        <v>322680</v>
      </c>
      <c r="U17" s="16">
        <v>324679</v>
      </c>
      <c r="V17" s="16">
        <v>326581</v>
      </c>
      <c r="W17" s="16">
        <v>327867</v>
      </c>
      <c r="X17" s="16">
        <v>328126</v>
      </c>
      <c r="Y17" s="16">
        <v>327141</v>
      </c>
      <c r="Z17" s="16">
        <v>324648</v>
      </c>
      <c r="AA17" s="16">
        <v>320704</v>
      </c>
      <c r="AB17" s="16">
        <v>315275</v>
      </c>
      <c r="AC17" s="16">
        <v>308622</v>
      </c>
      <c r="AD17" s="16">
        <v>301451</v>
      </c>
      <c r="AE17" s="16">
        <v>294206</v>
      </c>
      <c r="AF17" s="16">
        <v>286413</v>
      </c>
      <c r="AG17" s="62">
        <v>278258</v>
      </c>
    </row>
    <row r="18" spans="1:33" ht="16.5" thickBot="1" x14ac:dyDescent="0.3">
      <c r="A18" s="399"/>
      <c r="B18" s="29" t="s">
        <v>77</v>
      </c>
      <c r="C18" s="35">
        <v>105269.00000000042</v>
      </c>
      <c r="D18" s="35">
        <v>117741.99999999873</v>
      </c>
      <c r="E18" s="35">
        <v>145634</v>
      </c>
      <c r="F18" s="35">
        <v>192278.00000000119</v>
      </c>
      <c r="G18" s="35">
        <v>208642.00000000055</v>
      </c>
      <c r="H18" s="35">
        <v>217315.99999999983</v>
      </c>
      <c r="I18" s="35">
        <v>219822.0000000002</v>
      </c>
      <c r="J18" s="35">
        <v>205665.00000000003</v>
      </c>
      <c r="K18" s="35">
        <v>209982.00000000058</v>
      </c>
      <c r="L18" s="35">
        <v>222621.00000000038</v>
      </c>
      <c r="M18" s="35">
        <v>198087.00000000055</v>
      </c>
      <c r="N18" s="35">
        <v>205564</v>
      </c>
      <c r="O18" s="35">
        <v>221468</v>
      </c>
      <c r="P18" s="35">
        <v>213411</v>
      </c>
      <c r="Q18" s="180">
        <v>204055</v>
      </c>
      <c r="R18" s="254">
        <v>4</v>
      </c>
      <c r="S18" s="235">
        <v>318333</v>
      </c>
      <c r="T18" s="128">
        <v>320427</v>
      </c>
      <c r="U18" s="128">
        <v>322514</v>
      </c>
      <c r="V18" s="128">
        <v>324524</v>
      </c>
      <c r="W18" s="128">
        <v>326451</v>
      </c>
      <c r="X18" s="128">
        <v>327761</v>
      </c>
      <c r="Y18" s="128">
        <v>328017</v>
      </c>
      <c r="Z18" s="128">
        <v>327065</v>
      </c>
      <c r="AA18" s="128">
        <v>324699</v>
      </c>
      <c r="AB18" s="128">
        <v>320775</v>
      </c>
      <c r="AC18" s="128">
        <v>315105</v>
      </c>
      <c r="AD18" s="128">
        <v>308270</v>
      </c>
      <c r="AE18" s="128">
        <v>301094</v>
      </c>
      <c r="AF18" s="128">
        <v>293889</v>
      </c>
      <c r="AG18" s="129">
        <v>286159</v>
      </c>
    </row>
    <row r="19" spans="1:33" ht="16.5" thickBot="1" x14ac:dyDescent="0.3">
      <c r="A19" s="407" t="s">
        <v>39</v>
      </c>
      <c r="B19" s="21" t="s">
        <v>94</v>
      </c>
      <c r="C19" s="75">
        <f>C20</f>
        <v>300362.99999999936</v>
      </c>
      <c r="D19" s="75">
        <f t="shared" ref="D19:AD19" si="2">D20</f>
        <v>323833.00000000146</v>
      </c>
      <c r="E19" s="75">
        <f t="shared" si="2"/>
        <v>324631.99999999965</v>
      </c>
      <c r="F19" s="75">
        <f t="shared" si="2"/>
        <v>322514.00000000081</v>
      </c>
      <c r="G19" s="75">
        <f t="shared" si="2"/>
        <v>329442.00000000029</v>
      </c>
      <c r="H19" s="75">
        <f t="shared" si="2"/>
        <v>314025.00000000064</v>
      </c>
      <c r="I19" s="75">
        <f t="shared" si="2"/>
        <v>325400.00000000122</v>
      </c>
      <c r="J19" s="75">
        <f t="shared" si="2"/>
        <v>324393.9999999979</v>
      </c>
      <c r="K19" s="75">
        <f t="shared" si="2"/>
        <v>302733.99999999953</v>
      </c>
      <c r="L19" s="75">
        <f t="shared" si="2"/>
        <v>295259.99999999953</v>
      </c>
      <c r="M19" s="75">
        <f t="shared" si="2"/>
        <v>278205.99999999936</v>
      </c>
      <c r="N19" s="75">
        <f t="shared" si="2"/>
        <v>280864</v>
      </c>
      <c r="O19" s="75">
        <f>O20</f>
        <v>292679</v>
      </c>
      <c r="P19" s="75">
        <f>P20</f>
        <v>283192</v>
      </c>
      <c r="Q19" s="177">
        <f>Q20</f>
        <v>268590</v>
      </c>
      <c r="R19" s="255"/>
      <c r="S19" s="236">
        <f t="shared" si="2"/>
        <v>316342</v>
      </c>
      <c r="T19" s="75">
        <f t="shared" si="2"/>
        <v>318197</v>
      </c>
      <c r="U19" s="75">
        <f t="shared" si="2"/>
        <v>320315</v>
      </c>
      <c r="V19" s="75">
        <f t="shared" si="2"/>
        <v>322408</v>
      </c>
      <c r="W19" s="75">
        <f t="shared" si="2"/>
        <v>324441</v>
      </c>
      <c r="X19" s="75">
        <f t="shared" si="2"/>
        <v>326389</v>
      </c>
      <c r="Y19" s="75">
        <f t="shared" si="2"/>
        <v>327692</v>
      </c>
      <c r="Z19" s="75">
        <f t="shared" si="2"/>
        <v>327976</v>
      </c>
      <c r="AA19" s="75">
        <f t="shared" si="2"/>
        <v>327146</v>
      </c>
      <c r="AB19" s="75">
        <f t="shared" si="2"/>
        <v>324797</v>
      </c>
      <c r="AC19" s="75">
        <f t="shared" si="2"/>
        <v>320630</v>
      </c>
      <c r="AD19" s="75">
        <f t="shared" si="2"/>
        <v>314778</v>
      </c>
      <c r="AE19" s="75">
        <f>AE20</f>
        <v>307939</v>
      </c>
      <c r="AF19" s="75">
        <f>AF20</f>
        <v>300802</v>
      </c>
      <c r="AG19" s="76">
        <f>AG20</f>
        <v>293655</v>
      </c>
    </row>
    <row r="20" spans="1:33" ht="16.5" thickBot="1" x14ac:dyDescent="0.3">
      <c r="A20" s="408"/>
      <c r="B20" s="31" t="s">
        <v>78</v>
      </c>
      <c r="C20" s="32">
        <v>300362.99999999936</v>
      </c>
      <c r="D20" s="32">
        <v>323833.00000000146</v>
      </c>
      <c r="E20" s="32">
        <v>324631.99999999965</v>
      </c>
      <c r="F20" s="32">
        <v>322514.00000000081</v>
      </c>
      <c r="G20" s="32">
        <v>329442.00000000029</v>
      </c>
      <c r="H20" s="32">
        <v>314025.00000000064</v>
      </c>
      <c r="I20" s="32">
        <v>325400.00000000122</v>
      </c>
      <c r="J20" s="32">
        <v>324393.9999999979</v>
      </c>
      <c r="K20" s="32">
        <v>302733.99999999953</v>
      </c>
      <c r="L20" s="32">
        <v>295259.99999999953</v>
      </c>
      <c r="M20" s="32">
        <v>278205.99999999936</v>
      </c>
      <c r="N20" s="32">
        <v>280864</v>
      </c>
      <c r="O20" s="32">
        <v>292679</v>
      </c>
      <c r="P20" s="32">
        <v>283192</v>
      </c>
      <c r="Q20" s="178">
        <v>268590</v>
      </c>
      <c r="R20" s="256">
        <v>5</v>
      </c>
      <c r="S20" s="237">
        <v>316342</v>
      </c>
      <c r="T20" s="130">
        <v>318197</v>
      </c>
      <c r="U20" s="130">
        <v>320315</v>
      </c>
      <c r="V20" s="130">
        <v>322408</v>
      </c>
      <c r="W20" s="130">
        <v>324441</v>
      </c>
      <c r="X20" s="130">
        <v>326389</v>
      </c>
      <c r="Y20" s="130">
        <v>327692</v>
      </c>
      <c r="Z20" s="130">
        <v>327976</v>
      </c>
      <c r="AA20" s="130">
        <v>327146</v>
      </c>
      <c r="AB20" s="130">
        <v>324797</v>
      </c>
      <c r="AC20" s="130">
        <v>320630</v>
      </c>
      <c r="AD20" s="130">
        <v>314778</v>
      </c>
      <c r="AE20" s="130">
        <v>307939</v>
      </c>
      <c r="AF20" s="130">
        <v>300802</v>
      </c>
      <c r="AG20" s="134">
        <v>293655</v>
      </c>
    </row>
    <row r="21" spans="1:33" ht="16.5" thickBot="1" x14ac:dyDescent="0.3">
      <c r="A21" s="409" t="s">
        <v>43</v>
      </c>
      <c r="B21" s="64" t="s">
        <v>46</v>
      </c>
      <c r="C21" s="79">
        <f>SUM(C22:C24)</f>
        <v>1087752.999999997</v>
      </c>
      <c r="D21" s="79">
        <f t="shared" ref="D21:AD21" si="3">SUM(D22:D24)</f>
        <v>1070981.9999999993</v>
      </c>
      <c r="E21" s="79">
        <f t="shared" si="3"/>
        <v>1044035.0000000002</v>
      </c>
      <c r="F21" s="79">
        <f t="shared" si="3"/>
        <v>1037925.0000000028</v>
      </c>
      <c r="G21" s="79">
        <f t="shared" si="3"/>
        <v>1052983.0000000005</v>
      </c>
      <c r="H21" s="79">
        <f t="shared" si="3"/>
        <v>996598.99999999523</v>
      </c>
      <c r="I21" s="79">
        <f t="shared" si="3"/>
        <v>962136.99999999837</v>
      </c>
      <c r="J21" s="79">
        <f t="shared" si="3"/>
        <v>956559.99999999581</v>
      </c>
      <c r="K21" s="79">
        <f t="shared" si="3"/>
        <v>974487.99999999942</v>
      </c>
      <c r="L21" s="79">
        <f t="shared" si="3"/>
        <v>963425.99999999849</v>
      </c>
      <c r="M21" s="79">
        <f t="shared" si="3"/>
        <v>931144.00000000116</v>
      </c>
      <c r="N21" s="79">
        <f t="shared" si="3"/>
        <v>891865</v>
      </c>
      <c r="O21" s="79">
        <f>SUM(O22:O24)</f>
        <v>887320</v>
      </c>
      <c r="P21" s="79">
        <f>SUM(P22:P24)</f>
        <v>859939</v>
      </c>
      <c r="Q21" s="181">
        <f>SUM(Q22:Q24)</f>
        <v>855919</v>
      </c>
      <c r="R21" s="257"/>
      <c r="S21" s="238">
        <f t="shared" si="3"/>
        <v>939457</v>
      </c>
      <c r="T21" s="79">
        <f t="shared" si="3"/>
        <v>943809</v>
      </c>
      <c r="U21" s="79">
        <f t="shared" si="3"/>
        <v>948827</v>
      </c>
      <c r="V21" s="79">
        <f t="shared" si="3"/>
        <v>954456</v>
      </c>
      <c r="W21" s="79">
        <f t="shared" si="3"/>
        <v>960615</v>
      </c>
      <c r="X21" s="79">
        <f t="shared" si="3"/>
        <v>966960</v>
      </c>
      <c r="Y21" s="79">
        <f t="shared" si="3"/>
        <v>973060</v>
      </c>
      <c r="Z21" s="79">
        <f t="shared" si="3"/>
        <v>978419</v>
      </c>
      <c r="AA21" s="79">
        <f t="shared" si="3"/>
        <v>982355</v>
      </c>
      <c r="AB21" s="79">
        <f t="shared" si="3"/>
        <v>983414</v>
      </c>
      <c r="AC21" s="79">
        <f t="shared" si="3"/>
        <v>979902</v>
      </c>
      <c r="AD21" s="79">
        <f t="shared" si="3"/>
        <v>971500</v>
      </c>
      <c r="AE21" s="79">
        <f>SUM(AE22:AE24)</f>
        <v>958504</v>
      </c>
      <c r="AF21" s="79">
        <f>SUM(AF22:AF24)</f>
        <v>941584</v>
      </c>
      <c r="AG21" s="80">
        <f>SUM(AG22:AG24)</f>
        <v>922009</v>
      </c>
    </row>
    <row r="22" spans="1:33" x14ac:dyDescent="0.25">
      <c r="A22" s="410"/>
      <c r="B22" s="65" t="s">
        <v>79</v>
      </c>
      <c r="C22" s="66">
        <v>367189.99999999773</v>
      </c>
      <c r="D22" s="66">
        <v>362106.99999999936</v>
      </c>
      <c r="E22" s="66">
        <v>360583.0000000014</v>
      </c>
      <c r="F22" s="66">
        <v>350995.00000000041</v>
      </c>
      <c r="G22" s="66">
        <v>345355.99999999994</v>
      </c>
      <c r="H22" s="66">
        <v>328435.99999999721</v>
      </c>
      <c r="I22" s="66">
        <v>317660.00000000035</v>
      </c>
      <c r="J22" s="66">
        <v>328042.99999999843</v>
      </c>
      <c r="K22" s="66">
        <v>332614.00000000017</v>
      </c>
      <c r="L22" s="66">
        <v>308647.9999999979</v>
      </c>
      <c r="M22" s="66">
        <v>299371.00000000017</v>
      </c>
      <c r="N22" s="66">
        <v>287660</v>
      </c>
      <c r="O22" s="66">
        <v>295867</v>
      </c>
      <c r="P22" s="66">
        <v>292071</v>
      </c>
      <c r="Q22" s="182">
        <v>286433</v>
      </c>
      <c r="R22" s="258">
        <v>6</v>
      </c>
      <c r="S22" s="239">
        <v>314641</v>
      </c>
      <c r="T22" s="66">
        <v>316240</v>
      </c>
      <c r="U22" s="66">
        <v>318117</v>
      </c>
      <c r="V22" s="66">
        <v>320240</v>
      </c>
      <c r="W22" s="66">
        <v>322355</v>
      </c>
      <c r="X22" s="66">
        <v>324407</v>
      </c>
      <c r="Y22" s="66">
        <v>326345</v>
      </c>
      <c r="Z22" s="66">
        <v>327674</v>
      </c>
      <c r="AA22" s="66">
        <v>328077</v>
      </c>
      <c r="AB22" s="66">
        <v>327262</v>
      </c>
      <c r="AC22" s="66">
        <v>324667</v>
      </c>
      <c r="AD22" s="66">
        <v>320316</v>
      </c>
      <c r="AE22" s="66">
        <v>314459</v>
      </c>
      <c r="AF22" s="66">
        <v>307662</v>
      </c>
      <c r="AG22" s="67">
        <v>300583</v>
      </c>
    </row>
    <row r="23" spans="1:33" x14ac:dyDescent="0.25">
      <c r="A23" s="410"/>
      <c r="B23" s="68" t="s">
        <v>80</v>
      </c>
      <c r="C23" s="69">
        <v>361598.99999999977</v>
      </c>
      <c r="D23" s="69">
        <v>353262.99999999953</v>
      </c>
      <c r="E23" s="69">
        <v>342317</v>
      </c>
      <c r="F23" s="69">
        <v>349669.00000000186</v>
      </c>
      <c r="G23" s="69">
        <v>353341.99999999948</v>
      </c>
      <c r="H23" s="69">
        <v>329402.99999999884</v>
      </c>
      <c r="I23" s="69">
        <v>321685.99999999715</v>
      </c>
      <c r="J23" s="69">
        <v>311494.99999999878</v>
      </c>
      <c r="K23" s="69">
        <v>328330.00000000128</v>
      </c>
      <c r="L23" s="69">
        <v>328348.00000000006</v>
      </c>
      <c r="M23" s="69">
        <v>305742.00000000017</v>
      </c>
      <c r="N23" s="66">
        <v>299039</v>
      </c>
      <c r="O23" s="66">
        <v>290464</v>
      </c>
      <c r="P23" s="66">
        <v>285224</v>
      </c>
      <c r="Q23" s="182">
        <v>287734</v>
      </c>
      <c r="R23" s="259">
        <v>7</v>
      </c>
      <c r="S23" s="240">
        <v>313066</v>
      </c>
      <c r="T23" s="69">
        <v>314563</v>
      </c>
      <c r="U23" s="69">
        <v>316185</v>
      </c>
      <c r="V23" s="69">
        <v>318066</v>
      </c>
      <c r="W23" s="69">
        <v>320208</v>
      </c>
      <c r="X23" s="69">
        <v>322342</v>
      </c>
      <c r="Y23" s="69">
        <v>324382</v>
      </c>
      <c r="Z23" s="69">
        <v>326346</v>
      </c>
      <c r="AA23" s="69">
        <v>327794</v>
      </c>
      <c r="AB23" s="69">
        <v>328209</v>
      </c>
      <c r="AC23" s="69">
        <v>327141</v>
      </c>
      <c r="AD23" s="69">
        <v>324358</v>
      </c>
      <c r="AE23" s="69">
        <v>320003</v>
      </c>
      <c r="AF23" s="69">
        <v>314189</v>
      </c>
      <c r="AG23" s="70">
        <v>307449</v>
      </c>
    </row>
    <row r="24" spans="1:33" ht="16.5" thickBot="1" x14ac:dyDescent="0.3">
      <c r="A24" s="411"/>
      <c r="B24" s="71" t="s">
        <v>81</v>
      </c>
      <c r="C24" s="72">
        <v>358963.99999999959</v>
      </c>
      <c r="D24" s="72">
        <v>355612.00000000047</v>
      </c>
      <c r="E24" s="72">
        <v>341134.99999999878</v>
      </c>
      <c r="F24" s="72">
        <v>337261.00000000041</v>
      </c>
      <c r="G24" s="72">
        <v>354285.00000000111</v>
      </c>
      <c r="H24" s="72">
        <v>338759.99999999919</v>
      </c>
      <c r="I24" s="72">
        <v>322791.00000000099</v>
      </c>
      <c r="J24" s="72">
        <v>317021.99999999854</v>
      </c>
      <c r="K24" s="72">
        <v>313543.99999999802</v>
      </c>
      <c r="L24" s="72">
        <v>326430.00000000058</v>
      </c>
      <c r="M24" s="72">
        <v>326031.00000000076</v>
      </c>
      <c r="N24" s="69">
        <v>305166</v>
      </c>
      <c r="O24" s="69">
        <v>300989</v>
      </c>
      <c r="P24" s="69">
        <v>282644</v>
      </c>
      <c r="Q24" s="183">
        <v>281752</v>
      </c>
      <c r="R24" s="260">
        <v>8</v>
      </c>
      <c r="S24" s="241">
        <v>311750</v>
      </c>
      <c r="T24" s="135">
        <v>313006</v>
      </c>
      <c r="U24" s="135">
        <v>314525</v>
      </c>
      <c r="V24" s="135">
        <v>316150</v>
      </c>
      <c r="W24" s="135">
        <v>318052</v>
      </c>
      <c r="X24" s="135">
        <v>320211</v>
      </c>
      <c r="Y24" s="135">
        <v>322333</v>
      </c>
      <c r="Z24" s="135">
        <v>324399</v>
      </c>
      <c r="AA24" s="135">
        <v>326484</v>
      </c>
      <c r="AB24" s="135">
        <v>327943</v>
      </c>
      <c r="AC24" s="135">
        <v>328094</v>
      </c>
      <c r="AD24" s="135">
        <v>326826</v>
      </c>
      <c r="AE24" s="135">
        <v>324042</v>
      </c>
      <c r="AF24" s="135">
        <v>319733</v>
      </c>
      <c r="AG24" s="136">
        <v>313977</v>
      </c>
    </row>
    <row r="25" spans="1:33" ht="16.5" thickBot="1" x14ac:dyDescent="0.3">
      <c r="A25" s="412" t="s">
        <v>44</v>
      </c>
      <c r="B25" s="55" t="s">
        <v>82</v>
      </c>
      <c r="C25" s="81">
        <f>SUM(C26:C28)</f>
        <v>1012627.0000000005</v>
      </c>
      <c r="D25" s="81">
        <f t="shared" ref="D25:AD25" si="4">SUM(D26:D28)</f>
        <v>1040136.9999999979</v>
      </c>
      <c r="E25" s="81">
        <f t="shared" si="4"/>
        <v>1030027.0000000005</v>
      </c>
      <c r="F25" s="81">
        <f t="shared" si="4"/>
        <v>1022433.0000000001</v>
      </c>
      <c r="G25" s="81">
        <f t="shared" si="4"/>
        <v>1033513.0000000005</v>
      </c>
      <c r="H25" s="81">
        <f t="shared" si="4"/>
        <v>998955</v>
      </c>
      <c r="I25" s="81">
        <f t="shared" si="4"/>
        <v>987680.00000000175</v>
      </c>
      <c r="J25" s="81">
        <f t="shared" si="4"/>
        <v>971639.00000000687</v>
      </c>
      <c r="K25" s="81">
        <f t="shared" si="4"/>
        <v>956830.00000000047</v>
      </c>
      <c r="L25" s="81">
        <f t="shared" si="4"/>
        <v>940283.00000000116</v>
      </c>
      <c r="M25" s="81">
        <f t="shared" si="4"/>
        <v>944697.0000000021</v>
      </c>
      <c r="N25" s="81">
        <f t="shared" si="4"/>
        <v>952784</v>
      </c>
      <c r="O25" s="81">
        <f>SUM(O26:O28)</f>
        <v>953621</v>
      </c>
      <c r="P25" s="81">
        <f>SUM(P26:P28)</f>
        <v>908481</v>
      </c>
      <c r="Q25" s="184">
        <f>SUM(Q26:Q28)</f>
        <v>864308</v>
      </c>
      <c r="R25" s="261"/>
      <c r="S25" s="242">
        <f t="shared" si="4"/>
        <v>931744</v>
      </c>
      <c r="T25" s="81">
        <f t="shared" si="4"/>
        <v>933065</v>
      </c>
      <c r="U25" s="81">
        <f t="shared" si="4"/>
        <v>935528</v>
      </c>
      <c r="V25" s="81">
        <f t="shared" si="4"/>
        <v>939198</v>
      </c>
      <c r="W25" s="81">
        <f t="shared" si="4"/>
        <v>943701</v>
      </c>
      <c r="X25" s="81">
        <f t="shared" si="4"/>
        <v>948860</v>
      </c>
      <c r="Y25" s="81">
        <f t="shared" si="4"/>
        <v>954554</v>
      </c>
      <c r="Z25" s="81">
        <f t="shared" si="4"/>
        <v>960814</v>
      </c>
      <c r="AA25" s="81">
        <f t="shared" si="4"/>
        <v>967663</v>
      </c>
      <c r="AB25" s="81">
        <f t="shared" si="4"/>
        <v>974282</v>
      </c>
      <c r="AC25" s="81">
        <f t="shared" si="4"/>
        <v>979033</v>
      </c>
      <c r="AD25" s="81">
        <f t="shared" si="4"/>
        <v>981344</v>
      </c>
      <c r="AE25" s="81">
        <f>SUM(AE26:AE28)</f>
        <v>980924</v>
      </c>
      <c r="AF25" s="81">
        <f>SUM(AF26:AF28)</f>
        <v>976978</v>
      </c>
      <c r="AG25" s="82">
        <f>SUM(AG26:AG28)</f>
        <v>968937</v>
      </c>
    </row>
    <row r="26" spans="1:33" x14ac:dyDescent="0.25">
      <c r="A26" s="413"/>
      <c r="B26" s="52" t="s">
        <v>83</v>
      </c>
      <c r="C26" s="53">
        <v>350835.99999999953</v>
      </c>
      <c r="D26" s="53">
        <v>355412.99999999983</v>
      </c>
      <c r="E26" s="53">
        <v>345129.0000000014</v>
      </c>
      <c r="F26" s="53">
        <v>337546.00000000076</v>
      </c>
      <c r="G26" s="53">
        <v>341351.99999999942</v>
      </c>
      <c r="H26" s="53">
        <v>340034.00000000116</v>
      </c>
      <c r="I26" s="53">
        <v>332249.00000000349</v>
      </c>
      <c r="J26" s="53">
        <v>317242.00000000047</v>
      </c>
      <c r="K26" s="53">
        <v>315490.99999999942</v>
      </c>
      <c r="L26" s="53">
        <v>310412.0000000025</v>
      </c>
      <c r="M26" s="53">
        <v>323758.00000000262</v>
      </c>
      <c r="N26" s="53">
        <v>324502</v>
      </c>
      <c r="O26" s="53">
        <v>306515</v>
      </c>
      <c r="P26" s="53">
        <v>292497</v>
      </c>
      <c r="Q26" s="185">
        <v>280139</v>
      </c>
      <c r="R26" s="262">
        <v>9</v>
      </c>
      <c r="S26" s="243">
        <v>310868</v>
      </c>
      <c r="T26" s="53">
        <v>311704</v>
      </c>
      <c r="U26" s="53">
        <v>312985</v>
      </c>
      <c r="V26" s="53">
        <v>314506</v>
      </c>
      <c r="W26" s="53">
        <v>316152</v>
      </c>
      <c r="X26" s="53">
        <v>318073</v>
      </c>
      <c r="Y26" s="53">
        <v>320218</v>
      </c>
      <c r="Z26" s="53">
        <v>322366</v>
      </c>
      <c r="AA26" s="53">
        <v>324563</v>
      </c>
      <c r="AB26" s="53">
        <v>326659</v>
      </c>
      <c r="AC26" s="53">
        <v>327831</v>
      </c>
      <c r="AD26" s="53">
        <v>327762</v>
      </c>
      <c r="AE26" s="53">
        <v>326494</v>
      </c>
      <c r="AF26" s="53">
        <v>323760</v>
      </c>
      <c r="AG26" s="54">
        <v>319511</v>
      </c>
    </row>
    <row r="27" spans="1:33" x14ac:dyDescent="0.25">
      <c r="A27" s="413"/>
      <c r="B27" s="36" t="s">
        <v>84</v>
      </c>
      <c r="C27" s="37">
        <v>338141.00000000099</v>
      </c>
      <c r="D27" s="37">
        <v>347380.99999999942</v>
      </c>
      <c r="E27" s="37">
        <v>344931.00000000035</v>
      </c>
      <c r="F27" s="37">
        <v>341070.99999999919</v>
      </c>
      <c r="G27" s="37">
        <v>341303.99999999878</v>
      </c>
      <c r="H27" s="37">
        <v>328142.99999999866</v>
      </c>
      <c r="I27" s="37">
        <v>333541.99999999884</v>
      </c>
      <c r="J27" s="37">
        <v>326403.00000000221</v>
      </c>
      <c r="K27" s="37">
        <v>316432.00000000064</v>
      </c>
      <c r="L27" s="37">
        <v>314125.99999999785</v>
      </c>
      <c r="M27" s="37">
        <v>307967.00000000029</v>
      </c>
      <c r="N27" s="37">
        <v>321635</v>
      </c>
      <c r="O27" s="37">
        <v>325058</v>
      </c>
      <c r="P27" s="37">
        <v>298376</v>
      </c>
      <c r="Q27" s="186">
        <v>289151</v>
      </c>
      <c r="R27" s="263">
        <v>10</v>
      </c>
      <c r="S27" s="244">
        <v>310549</v>
      </c>
      <c r="T27" s="37">
        <v>310835</v>
      </c>
      <c r="U27" s="37">
        <v>311697</v>
      </c>
      <c r="V27" s="37">
        <v>312980</v>
      </c>
      <c r="W27" s="37">
        <v>314526</v>
      </c>
      <c r="X27" s="37">
        <v>316193</v>
      </c>
      <c r="Y27" s="37">
        <v>318096</v>
      </c>
      <c r="Z27" s="37">
        <v>320271</v>
      </c>
      <c r="AA27" s="37">
        <v>322568</v>
      </c>
      <c r="AB27" s="37">
        <v>324778</v>
      </c>
      <c r="AC27" s="37">
        <v>326545</v>
      </c>
      <c r="AD27" s="37">
        <v>327464</v>
      </c>
      <c r="AE27" s="37">
        <v>327395</v>
      </c>
      <c r="AF27" s="37">
        <v>326185</v>
      </c>
      <c r="AG27" s="49">
        <v>323520</v>
      </c>
    </row>
    <row r="28" spans="1:33" ht="16.5" thickBot="1" x14ac:dyDescent="0.3">
      <c r="A28" s="414"/>
      <c r="B28" s="38" t="s">
        <v>85</v>
      </c>
      <c r="C28" s="39">
        <v>323650</v>
      </c>
      <c r="D28" s="39">
        <v>337342.99999999866</v>
      </c>
      <c r="E28" s="39">
        <v>339966.99999999878</v>
      </c>
      <c r="F28" s="39">
        <v>343816.00000000012</v>
      </c>
      <c r="G28" s="39">
        <v>350857.00000000227</v>
      </c>
      <c r="H28" s="39">
        <v>330778.00000000029</v>
      </c>
      <c r="I28" s="39">
        <v>321888.99999999942</v>
      </c>
      <c r="J28" s="39">
        <v>327994.00000000419</v>
      </c>
      <c r="K28" s="39">
        <v>324907.00000000047</v>
      </c>
      <c r="L28" s="39">
        <v>315745.00000000076</v>
      </c>
      <c r="M28" s="39">
        <v>312971.99999999913</v>
      </c>
      <c r="N28" s="53">
        <v>306647</v>
      </c>
      <c r="O28" s="53">
        <v>322048</v>
      </c>
      <c r="P28" s="53">
        <v>317608</v>
      </c>
      <c r="Q28" s="187">
        <v>295018</v>
      </c>
      <c r="R28" s="264">
        <v>11</v>
      </c>
      <c r="S28" s="245">
        <v>310327</v>
      </c>
      <c r="T28" s="137">
        <v>310526</v>
      </c>
      <c r="U28" s="137">
        <v>310846</v>
      </c>
      <c r="V28" s="137">
        <v>311712</v>
      </c>
      <c r="W28" s="137">
        <v>313023</v>
      </c>
      <c r="X28" s="137">
        <v>314594</v>
      </c>
      <c r="Y28" s="137">
        <v>316240</v>
      </c>
      <c r="Z28" s="137">
        <v>318177</v>
      </c>
      <c r="AA28" s="137">
        <v>320532</v>
      </c>
      <c r="AB28" s="137">
        <v>322845</v>
      </c>
      <c r="AC28" s="137">
        <v>324657</v>
      </c>
      <c r="AD28" s="137">
        <v>326118</v>
      </c>
      <c r="AE28" s="137">
        <v>327035</v>
      </c>
      <c r="AF28" s="137">
        <v>327033</v>
      </c>
      <c r="AG28" s="138">
        <v>325906</v>
      </c>
    </row>
    <row r="29" spans="1:33" ht="16.5" thickBot="1" x14ac:dyDescent="0.3">
      <c r="A29" s="415" t="s">
        <v>45</v>
      </c>
      <c r="B29" s="58" t="s">
        <v>86</v>
      </c>
      <c r="C29" s="83">
        <f>SUM(C30:C32)</f>
        <v>877055.00000000093</v>
      </c>
      <c r="D29" s="83">
        <f t="shared" ref="D29:AD29" si="5">SUM(D30:D32)</f>
        <v>857645.99999999697</v>
      </c>
      <c r="E29" s="83">
        <f t="shared" si="5"/>
        <v>902388.9999999993</v>
      </c>
      <c r="F29" s="83">
        <f t="shared" si="5"/>
        <v>967068</v>
      </c>
      <c r="G29" s="83">
        <f t="shared" si="5"/>
        <v>1007732.0000000006</v>
      </c>
      <c r="H29" s="83">
        <f t="shared" si="5"/>
        <v>1001518.0000000009</v>
      </c>
      <c r="I29" s="83">
        <f t="shared" si="5"/>
        <v>980551.00000000116</v>
      </c>
      <c r="J29" s="83">
        <f t="shared" si="5"/>
        <v>954226.99999999325</v>
      </c>
      <c r="K29" s="83">
        <f t="shared" si="5"/>
        <v>958958.99999999965</v>
      </c>
      <c r="L29" s="83">
        <f t="shared" si="5"/>
        <v>970646.00000000163</v>
      </c>
      <c r="M29" s="83">
        <f t="shared" si="5"/>
        <v>969755.00000000326</v>
      </c>
      <c r="N29" s="83">
        <f t="shared" si="5"/>
        <v>954248</v>
      </c>
      <c r="O29" s="83">
        <f>SUM(O30:O32)</f>
        <v>938051</v>
      </c>
      <c r="P29" s="83">
        <f>SUM(P30:P32)</f>
        <v>922991</v>
      </c>
      <c r="Q29" s="188">
        <f>SUM(Q30:Q32)</f>
        <v>927388</v>
      </c>
      <c r="R29" s="265"/>
      <c r="S29" s="246">
        <f t="shared" si="5"/>
        <v>926573</v>
      </c>
      <c r="T29" s="83">
        <f t="shared" si="5"/>
        <v>929152</v>
      </c>
      <c r="U29" s="83">
        <f t="shared" si="5"/>
        <v>930797</v>
      </c>
      <c r="V29" s="83">
        <f t="shared" si="5"/>
        <v>931955</v>
      </c>
      <c r="W29" s="83">
        <f t="shared" si="5"/>
        <v>933529</v>
      </c>
      <c r="X29" s="83">
        <f t="shared" si="5"/>
        <v>936241</v>
      </c>
      <c r="Y29" s="83">
        <f t="shared" si="5"/>
        <v>940005</v>
      </c>
      <c r="Z29" s="83">
        <f t="shared" si="5"/>
        <v>944691</v>
      </c>
      <c r="AA29" s="83">
        <f t="shared" si="5"/>
        <v>950844</v>
      </c>
      <c r="AB29" s="83">
        <f t="shared" si="5"/>
        <v>957444</v>
      </c>
      <c r="AC29" s="83">
        <f t="shared" si="5"/>
        <v>962296</v>
      </c>
      <c r="AD29" s="83">
        <f t="shared" si="5"/>
        <v>966040</v>
      </c>
      <c r="AE29" s="83">
        <f>SUM(AE30:AE32)</f>
        <v>970150</v>
      </c>
      <c r="AF29" s="83">
        <f>SUM(AF30:AF32)</f>
        <v>974238</v>
      </c>
      <c r="AG29" s="84">
        <f>SUM(AG30:AG32)</f>
        <v>977235</v>
      </c>
    </row>
    <row r="30" spans="1:33" x14ac:dyDescent="0.25">
      <c r="A30" s="416"/>
      <c r="B30" s="56" t="s">
        <v>87</v>
      </c>
      <c r="C30" s="51">
        <v>319589.99999999983</v>
      </c>
      <c r="D30" s="51">
        <v>317748.99999999983</v>
      </c>
      <c r="E30" s="51">
        <v>334620.00000000122</v>
      </c>
      <c r="F30" s="51">
        <v>350619.00000000198</v>
      </c>
      <c r="G30" s="51">
        <v>353352.99999999977</v>
      </c>
      <c r="H30" s="51">
        <v>343816.99999999872</v>
      </c>
      <c r="I30" s="51">
        <v>333866.99999999907</v>
      </c>
      <c r="J30" s="51">
        <v>327812.99999999779</v>
      </c>
      <c r="K30" s="51">
        <v>340655.99999999988</v>
      </c>
      <c r="L30" s="51">
        <v>341742.00000000186</v>
      </c>
      <c r="M30" s="51">
        <v>317087.00000000116</v>
      </c>
      <c r="N30" s="51">
        <v>316933</v>
      </c>
      <c r="O30" s="51">
        <v>317843</v>
      </c>
      <c r="P30" s="51">
        <v>323939</v>
      </c>
      <c r="Q30" s="189">
        <v>323110</v>
      </c>
      <c r="R30" s="266">
        <v>12</v>
      </c>
      <c r="S30" s="247">
        <v>309788</v>
      </c>
      <c r="T30" s="51">
        <v>310319</v>
      </c>
      <c r="U30" s="51">
        <v>310557</v>
      </c>
      <c r="V30" s="51">
        <v>310881</v>
      </c>
      <c r="W30" s="51">
        <v>311782</v>
      </c>
      <c r="X30" s="51">
        <v>313126</v>
      </c>
      <c r="Y30" s="51">
        <v>314671</v>
      </c>
      <c r="Z30" s="51">
        <v>316362</v>
      </c>
      <c r="AA30" s="51">
        <v>318528</v>
      </c>
      <c r="AB30" s="51">
        <v>320903</v>
      </c>
      <c r="AC30" s="51">
        <v>322711</v>
      </c>
      <c r="AD30" s="51">
        <v>324130</v>
      </c>
      <c r="AE30" s="51">
        <v>325583</v>
      </c>
      <c r="AF30" s="51">
        <v>326582</v>
      </c>
      <c r="AG30" s="57">
        <v>326688</v>
      </c>
    </row>
    <row r="31" spans="1:33" x14ac:dyDescent="0.25">
      <c r="A31" s="416"/>
      <c r="B31" s="40" t="s">
        <v>88</v>
      </c>
      <c r="C31" s="41">
        <v>290742.00000000087</v>
      </c>
      <c r="D31" s="41">
        <v>277619.99999999878</v>
      </c>
      <c r="E31" s="41">
        <v>298243.99999999808</v>
      </c>
      <c r="F31" s="41">
        <v>323817.9999999993</v>
      </c>
      <c r="G31" s="41">
        <v>339610.99999999884</v>
      </c>
      <c r="H31" s="41">
        <v>335325.99999999988</v>
      </c>
      <c r="I31" s="41">
        <v>327187.00000000146</v>
      </c>
      <c r="J31" s="41">
        <v>314785.99999999686</v>
      </c>
      <c r="K31" s="41">
        <v>312074.99999999919</v>
      </c>
      <c r="L31" s="41">
        <v>323820.99999999878</v>
      </c>
      <c r="M31" s="41">
        <v>332103.00000000244</v>
      </c>
      <c r="N31" s="51">
        <v>309770</v>
      </c>
      <c r="O31" s="51">
        <v>310807</v>
      </c>
      <c r="P31" s="51">
        <v>301737</v>
      </c>
      <c r="Q31" s="189">
        <v>312440</v>
      </c>
      <c r="R31" s="267">
        <v>13</v>
      </c>
      <c r="S31" s="248">
        <v>309027</v>
      </c>
      <c r="T31" s="41">
        <v>309792</v>
      </c>
      <c r="U31" s="41">
        <v>310372</v>
      </c>
      <c r="V31" s="41">
        <v>310617</v>
      </c>
      <c r="W31" s="41">
        <v>310986</v>
      </c>
      <c r="X31" s="41">
        <v>311930</v>
      </c>
      <c r="Y31" s="41">
        <v>313242</v>
      </c>
      <c r="Z31" s="41">
        <v>314846</v>
      </c>
      <c r="AA31" s="41">
        <v>316837</v>
      </c>
      <c r="AB31" s="41">
        <v>319032</v>
      </c>
      <c r="AC31" s="41">
        <v>320745</v>
      </c>
      <c r="AD31" s="41">
        <v>322036</v>
      </c>
      <c r="AE31" s="41">
        <v>323437</v>
      </c>
      <c r="AF31" s="41">
        <v>324994</v>
      </c>
      <c r="AG31" s="50">
        <v>326137</v>
      </c>
    </row>
    <row r="32" spans="1:33" ht="16.5" thickBot="1" x14ac:dyDescent="0.3">
      <c r="A32" s="417"/>
      <c r="B32" s="42" t="s">
        <v>89</v>
      </c>
      <c r="C32" s="43">
        <v>266723.00000000023</v>
      </c>
      <c r="D32" s="43">
        <v>262276.99999999843</v>
      </c>
      <c r="E32" s="43">
        <v>269524.99999999994</v>
      </c>
      <c r="F32" s="43">
        <v>292630.99999999872</v>
      </c>
      <c r="G32" s="43">
        <v>314768.00000000198</v>
      </c>
      <c r="H32" s="43">
        <v>322375.00000000239</v>
      </c>
      <c r="I32" s="43">
        <v>319497.00000000064</v>
      </c>
      <c r="J32" s="43">
        <v>311627.9999999986</v>
      </c>
      <c r="K32" s="43">
        <v>306228.00000000058</v>
      </c>
      <c r="L32" s="43">
        <v>305083.00000000093</v>
      </c>
      <c r="M32" s="43">
        <v>320564.99999999971</v>
      </c>
      <c r="N32" s="43">
        <v>327545</v>
      </c>
      <c r="O32" s="43">
        <v>309401</v>
      </c>
      <c r="P32" s="43">
        <v>297315</v>
      </c>
      <c r="Q32" s="190">
        <v>291838</v>
      </c>
      <c r="R32" s="268">
        <v>14</v>
      </c>
      <c r="S32" s="249">
        <v>307758</v>
      </c>
      <c r="T32" s="139">
        <v>309041</v>
      </c>
      <c r="U32" s="139">
        <v>309868</v>
      </c>
      <c r="V32" s="139">
        <v>310457</v>
      </c>
      <c r="W32" s="139">
        <v>310761</v>
      </c>
      <c r="X32" s="139">
        <v>311185</v>
      </c>
      <c r="Y32" s="139">
        <v>312092</v>
      </c>
      <c r="Z32" s="139">
        <v>313483</v>
      </c>
      <c r="AA32" s="139">
        <v>315479</v>
      </c>
      <c r="AB32" s="139">
        <v>317509</v>
      </c>
      <c r="AC32" s="139">
        <v>318840</v>
      </c>
      <c r="AD32" s="139">
        <v>319874</v>
      </c>
      <c r="AE32" s="139">
        <v>321130</v>
      </c>
      <c r="AF32" s="139">
        <v>322662</v>
      </c>
      <c r="AG32" s="140">
        <v>324410</v>
      </c>
    </row>
    <row r="33" spans="1:33" ht="16.5" thickBot="1" x14ac:dyDescent="0.3">
      <c r="A33" s="400" t="s">
        <v>23</v>
      </c>
      <c r="B33" s="61" t="s">
        <v>90</v>
      </c>
      <c r="C33" s="85">
        <f>SUM(C34:C36)</f>
        <v>677156.0000000007</v>
      </c>
      <c r="D33" s="85">
        <f t="shared" ref="D33:AD33" si="6">SUM(D34:D36)</f>
        <v>671332.99999999895</v>
      </c>
      <c r="E33" s="85">
        <f t="shared" si="6"/>
        <v>708208.00000000175</v>
      </c>
      <c r="F33" s="85">
        <f t="shared" si="6"/>
        <v>741108.00000000023</v>
      </c>
      <c r="G33" s="85">
        <f t="shared" si="6"/>
        <v>783430.00000000035</v>
      </c>
      <c r="H33" s="85">
        <f t="shared" si="6"/>
        <v>816923.00000000373</v>
      </c>
      <c r="I33" s="85">
        <f t="shared" si="6"/>
        <v>860470.00000000233</v>
      </c>
      <c r="J33" s="85">
        <f t="shared" si="6"/>
        <v>871897.99999999837</v>
      </c>
      <c r="K33" s="85">
        <f t="shared" si="6"/>
        <v>865216.99999999476</v>
      </c>
      <c r="L33" s="85">
        <f t="shared" si="6"/>
        <v>848148.99999999686</v>
      </c>
      <c r="M33" s="85">
        <f t="shared" si="6"/>
        <v>858105.99999999674</v>
      </c>
      <c r="N33" s="85">
        <f t="shared" si="6"/>
        <v>877483</v>
      </c>
      <c r="O33" s="85">
        <f>SUM(O34:O36)</f>
        <v>872854</v>
      </c>
      <c r="P33" s="85">
        <f>SUM(P34:P36)</f>
        <v>854087</v>
      </c>
      <c r="Q33" s="191">
        <f>SUM(Q34:Q36)</f>
        <v>833432</v>
      </c>
      <c r="R33" s="269"/>
      <c r="S33" s="250">
        <f t="shared" si="6"/>
        <v>911339</v>
      </c>
      <c r="T33" s="85">
        <f t="shared" si="6"/>
        <v>917721</v>
      </c>
      <c r="U33" s="85">
        <f t="shared" si="6"/>
        <v>923184</v>
      </c>
      <c r="V33" s="85">
        <f t="shared" si="6"/>
        <v>927320</v>
      </c>
      <c r="W33" s="85">
        <f t="shared" si="6"/>
        <v>930405</v>
      </c>
      <c r="X33" s="85">
        <f t="shared" si="6"/>
        <v>932571</v>
      </c>
      <c r="Y33" s="85">
        <f t="shared" si="6"/>
        <v>933966</v>
      </c>
      <c r="Z33" s="85">
        <f t="shared" si="6"/>
        <v>935972</v>
      </c>
      <c r="AA33" s="85">
        <f t="shared" si="6"/>
        <v>940789</v>
      </c>
      <c r="AB33" s="85">
        <f t="shared" si="6"/>
        <v>946549</v>
      </c>
      <c r="AC33" s="85">
        <f t="shared" si="6"/>
        <v>948406</v>
      </c>
      <c r="AD33" s="85">
        <f t="shared" si="6"/>
        <v>947972</v>
      </c>
      <c r="AE33" s="85">
        <f>SUM(AE34:AE36)</f>
        <v>949017</v>
      </c>
      <c r="AF33" s="85">
        <f>SUM(AF34:AF36)</f>
        <v>952225</v>
      </c>
      <c r="AG33" s="86">
        <f>SUM(AG34:AG36)</f>
        <v>957331</v>
      </c>
    </row>
    <row r="34" spans="1:33" x14ac:dyDescent="0.25">
      <c r="A34" s="401"/>
      <c r="B34" s="59" t="s">
        <v>91</v>
      </c>
      <c r="C34" s="60">
        <v>260983.99999999898</v>
      </c>
      <c r="D34" s="60">
        <v>258792.99999999884</v>
      </c>
      <c r="E34" s="60">
        <v>270784.00000000099</v>
      </c>
      <c r="F34" s="60">
        <v>279653.99999999843</v>
      </c>
      <c r="G34" s="60">
        <v>303421.99999999959</v>
      </c>
      <c r="H34" s="60">
        <v>317532.00000000239</v>
      </c>
      <c r="I34" s="60">
        <v>328629.00000000122</v>
      </c>
      <c r="J34" s="60">
        <v>323190.99999999936</v>
      </c>
      <c r="K34" s="60">
        <v>312073.99999999959</v>
      </c>
      <c r="L34" s="60">
        <v>303140.99999999901</v>
      </c>
      <c r="M34" s="60">
        <v>294447.99999999936</v>
      </c>
      <c r="N34" s="60">
        <v>311786</v>
      </c>
      <c r="O34" s="60">
        <v>317355</v>
      </c>
      <c r="P34" s="60">
        <v>299072</v>
      </c>
      <c r="Q34" s="192">
        <v>293824</v>
      </c>
      <c r="R34" s="270">
        <v>15</v>
      </c>
      <c r="S34" s="251">
        <v>305972</v>
      </c>
      <c r="T34" s="60">
        <v>307780</v>
      </c>
      <c r="U34" s="60">
        <v>309141</v>
      </c>
      <c r="V34" s="60">
        <v>309980</v>
      </c>
      <c r="W34" s="60">
        <v>310644</v>
      </c>
      <c r="X34" s="60">
        <v>311020</v>
      </c>
      <c r="Y34" s="60">
        <v>311399</v>
      </c>
      <c r="Z34" s="60">
        <v>312409</v>
      </c>
      <c r="AA34" s="60">
        <v>314307</v>
      </c>
      <c r="AB34" s="60">
        <v>316359</v>
      </c>
      <c r="AC34" s="60">
        <v>317274</v>
      </c>
      <c r="AD34" s="60">
        <v>317722</v>
      </c>
      <c r="AE34" s="60">
        <v>318700</v>
      </c>
      <c r="AF34" s="60">
        <v>320121</v>
      </c>
      <c r="AG34" s="63">
        <v>321907</v>
      </c>
    </row>
    <row r="35" spans="1:33" x14ac:dyDescent="0.25">
      <c r="A35" s="401"/>
      <c r="B35" s="44" t="s">
        <v>92</v>
      </c>
      <c r="C35" s="45">
        <v>220634.00000000099</v>
      </c>
      <c r="D35" s="45">
        <v>218521.00000000055</v>
      </c>
      <c r="E35" s="45">
        <v>229881.00000000137</v>
      </c>
      <c r="F35" s="45">
        <v>242768.00000000143</v>
      </c>
      <c r="G35" s="45">
        <v>249481.00000000067</v>
      </c>
      <c r="H35" s="45">
        <v>266926.00000000076</v>
      </c>
      <c r="I35" s="45">
        <v>281021.00000000087</v>
      </c>
      <c r="J35" s="45">
        <v>286397</v>
      </c>
      <c r="K35" s="45">
        <v>284412.9999999975</v>
      </c>
      <c r="L35" s="45">
        <v>278643.99999999802</v>
      </c>
      <c r="M35" s="45">
        <v>292230.9999999986</v>
      </c>
      <c r="N35" s="60">
        <v>282571</v>
      </c>
      <c r="O35" s="60">
        <v>291812</v>
      </c>
      <c r="P35" s="60">
        <v>286619</v>
      </c>
      <c r="Q35" s="192">
        <v>271815</v>
      </c>
      <c r="R35" s="271">
        <v>16</v>
      </c>
      <c r="S35" s="252">
        <v>303907</v>
      </c>
      <c r="T35" s="45">
        <v>306003</v>
      </c>
      <c r="U35" s="45">
        <v>307902</v>
      </c>
      <c r="V35" s="45">
        <v>309279</v>
      </c>
      <c r="W35" s="45">
        <v>310211</v>
      </c>
      <c r="X35" s="45">
        <v>310963</v>
      </c>
      <c r="Y35" s="45">
        <v>311287</v>
      </c>
      <c r="Z35" s="45">
        <v>311799</v>
      </c>
      <c r="AA35" s="45">
        <v>313441</v>
      </c>
      <c r="AB35" s="45">
        <v>315413</v>
      </c>
      <c r="AC35" s="45">
        <v>316070</v>
      </c>
      <c r="AD35" s="45">
        <v>315877</v>
      </c>
      <c r="AE35" s="45">
        <v>316244</v>
      </c>
      <c r="AF35" s="45">
        <v>317423</v>
      </c>
      <c r="AG35" s="125">
        <v>319168</v>
      </c>
    </row>
    <row r="36" spans="1:33" ht="16.5" thickBot="1" x14ac:dyDescent="0.3">
      <c r="A36" s="402"/>
      <c r="B36" s="47" t="s">
        <v>93</v>
      </c>
      <c r="C36" s="48">
        <v>195538.00000000076</v>
      </c>
      <c r="D36" s="48">
        <v>194018.99999999951</v>
      </c>
      <c r="E36" s="48">
        <v>207542.99999999942</v>
      </c>
      <c r="F36" s="48">
        <v>218686.00000000041</v>
      </c>
      <c r="G36" s="48">
        <v>230527.00000000012</v>
      </c>
      <c r="H36" s="48">
        <v>232465.00000000058</v>
      </c>
      <c r="I36" s="48">
        <v>250820.00000000017</v>
      </c>
      <c r="J36" s="48">
        <v>262309.99999999901</v>
      </c>
      <c r="K36" s="48">
        <v>268729.99999999767</v>
      </c>
      <c r="L36" s="48">
        <v>266363.99999999988</v>
      </c>
      <c r="M36" s="48">
        <v>271426.99999999884</v>
      </c>
      <c r="N36" s="48">
        <v>283126</v>
      </c>
      <c r="O36" s="48">
        <v>263687</v>
      </c>
      <c r="P36" s="48">
        <v>268396</v>
      </c>
      <c r="Q36" s="193">
        <v>267793</v>
      </c>
      <c r="R36" s="272">
        <v>17</v>
      </c>
      <c r="S36" s="253">
        <v>301460</v>
      </c>
      <c r="T36" s="48">
        <v>303938</v>
      </c>
      <c r="U36" s="48">
        <v>306141</v>
      </c>
      <c r="V36" s="48">
        <v>308061</v>
      </c>
      <c r="W36" s="48">
        <v>309550</v>
      </c>
      <c r="X36" s="48">
        <v>310588</v>
      </c>
      <c r="Y36" s="48">
        <v>311280</v>
      </c>
      <c r="Z36" s="48">
        <v>311764</v>
      </c>
      <c r="AA36" s="48">
        <v>313041</v>
      </c>
      <c r="AB36" s="48">
        <v>314777</v>
      </c>
      <c r="AC36" s="48">
        <v>315062</v>
      </c>
      <c r="AD36" s="48">
        <v>314373</v>
      </c>
      <c r="AE36" s="48">
        <v>314073</v>
      </c>
      <c r="AF36" s="48">
        <v>314681</v>
      </c>
      <c r="AG36" s="127">
        <v>316256</v>
      </c>
    </row>
    <row r="37" spans="1:33" x14ac:dyDescent="0.25">
      <c r="A37" s="2"/>
      <c r="B37" s="3"/>
    </row>
    <row r="38" spans="1:33" x14ac:dyDescent="0.25">
      <c r="A38" s="2"/>
      <c r="B38" s="3"/>
    </row>
    <row r="39" spans="1:33" x14ac:dyDescent="0.25">
      <c r="A39" s="2"/>
      <c r="B39" s="3"/>
    </row>
  </sheetData>
  <mergeCells count="11">
    <mergeCell ref="A33:A36"/>
    <mergeCell ref="A13:B14"/>
    <mergeCell ref="A19:A20"/>
    <mergeCell ref="A21:A24"/>
    <mergeCell ref="A25:A28"/>
    <mergeCell ref="A29:A32"/>
    <mergeCell ref="R13:AG13"/>
    <mergeCell ref="R14:R15"/>
    <mergeCell ref="C13:Q13"/>
    <mergeCell ref="A15:B15"/>
    <mergeCell ref="A16:A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0550-1CD1-4108-B592-3ABDEE40F03E}">
  <dimension ref="A7:Q34"/>
  <sheetViews>
    <sheetView showGridLines="0" showRowColHeaders="0" zoomScale="90" zoomScaleNormal="90" workbookViewId="0"/>
  </sheetViews>
  <sheetFormatPr baseColWidth="10" defaultColWidth="11.5703125" defaultRowHeight="15.75" x14ac:dyDescent="0.25"/>
  <cols>
    <col min="1" max="1" width="15.28515625" style="1" customWidth="1"/>
    <col min="2" max="2" width="42.7109375" style="1" customWidth="1"/>
    <col min="3" max="16" width="10.7109375" style="1" customWidth="1"/>
    <col min="17" max="16384" width="11.5703125" style="1"/>
  </cols>
  <sheetData>
    <row r="7" spans="1:17" x14ac:dyDescent="0.25">
      <c r="A7" s="7" t="s">
        <v>51</v>
      </c>
      <c r="B7" s="30" t="s">
        <v>64</v>
      </c>
      <c r="C7"/>
      <c r="D7"/>
      <c r="E7"/>
      <c r="F7"/>
      <c r="G7"/>
      <c r="H7"/>
      <c r="I7"/>
      <c r="J7"/>
      <c r="K7"/>
      <c r="L7"/>
      <c r="M7"/>
    </row>
    <row r="8" spans="1:17" x14ac:dyDescent="0.25">
      <c r="A8" s="9" t="s">
        <v>4</v>
      </c>
      <c r="B8" s="8" t="s">
        <v>111</v>
      </c>
      <c r="C8"/>
      <c r="D8"/>
      <c r="E8"/>
      <c r="F8"/>
      <c r="G8"/>
      <c r="H8"/>
      <c r="I8"/>
      <c r="J8"/>
      <c r="K8"/>
      <c r="L8"/>
      <c r="M8"/>
    </row>
    <row r="9" spans="1:17" x14ac:dyDescent="0.25">
      <c r="A9" s="9" t="s">
        <v>2</v>
      </c>
      <c r="B9" s="8" t="s">
        <v>178</v>
      </c>
      <c r="C9"/>
      <c r="D9"/>
      <c r="E9"/>
      <c r="F9"/>
      <c r="G9"/>
      <c r="H9"/>
      <c r="I9"/>
      <c r="J9"/>
      <c r="K9"/>
      <c r="L9"/>
      <c r="M9"/>
    </row>
    <row r="10" spans="1:17" ht="16.5" thickBot="1" x14ac:dyDescent="0.3">
      <c r="A10" s="2"/>
      <c r="B10" s="3"/>
    </row>
    <row r="11" spans="1:17" x14ac:dyDescent="0.25">
      <c r="A11" s="422" t="s">
        <v>49</v>
      </c>
      <c r="B11" s="423"/>
      <c r="C11" s="397" t="s">
        <v>40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3"/>
    </row>
    <row r="12" spans="1:17" ht="16.5" thickBot="1" x14ac:dyDescent="0.3">
      <c r="A12" s="424"/>
      <c r="B12" s="425"/>
      <c r="C12" s="354" t="s">
        <v>52</v>
      </c>
      <c r="D12" s="324" t="s">
        <v>53</v>
      </c>
      <c r="E12" s="324" t="s">
        <v>54</v>
      </c>
      <c r="F12" s="324" t="s">
        <v>55</v>
      </c>
      <c r="G12" s="324" t="s">
        <v>56</v>
      </c>
      <c r="H12" s="324" t="s">
        <v>57</v>
      </c>
      <c r="I12" s="324" t="s">
        <v>58</v>
      </c>
      <c r="J12" s="324" t="s">
        <v>59</v>
      </c>
      <c r="K12" s="324" t="s">
        <v>60</v>
      </c>
      <c r="L12" s="335" t="s">
        <v>61</v>
      </c>
      <c r="M12" s="324" t="s">
        <v>62</v>
      </c>
      <c r="N12" s="324" t="s">
        <v>110</v>
      </c>
      <c r="O12" s="324" t="s">
        <v>117</v>
      </c>
      <c r="P12" s="324" t="s">
        <v>128</v>
      </c>
      <c r="Q12" s="325" t="s">
        <v>183</v>
      </c>
    </row>
    <row r="13" spans="1:17" ht="16.5" thickBot="1" x14ac:dyDescent="0.3">
      <c r="A13" s="420" t="s">
        <v>72</v>
      </c>
      <c r="B13" s="421"/>
      <c r="C13" s="105">
        <v>0.87858526128390524</v>
      </c>
      <c r="D13" s="105">
        <v>0.88061154510377659</v>
      </c>
      <c r="E13" s="105">
        <v>0.89372108382683357</v>
      </c>
      <c r="F13" s="105">
        <v>0.92318915581742134</v>
      </c>
      <c r="G13" s="105">
        <v>0.95990654325702818</v>
      </c>
      <c r="H13" s="105">
        <v>0.94399766053802614</v>
      </c>
      <c r="I13" s="105">
        <v>0.93667444536293321</v>
      </c>
      <c r="J13" s="105">
        <v>0.92234974482168575</v>
      </c>
      <c r="K13" s="105">
        <v>0.91271862407045712</v>
      </c>
      <c r="L13" s="141">
        <v>0.89940520920942801</v>
      </c>
      <c r="M13" s="105">
        <v>0.88391593342243524</v>
      </c>
      <c r="N13" s="105">
        <v>0.88836602589455382</v>
      </c>
      <c r="O13" s="105">
        <v>0.89644494117182583</v>
      </c>
      <c r="P13" s="105">
        <v>0.8784593057024046</v>
      </c>
      <c r="Q13" s="336">
        <v>0.8668558095680573</v>
      </c>
    </row>
    <row r="14" spans="1:17" ht="16.5" thickBot="1" x14ac:dyDescent="0.3">
      <c r="A14" s="426" t="s">
        <v>7</v>
      </c>
      <c r="B14" s="13" t="s">
        <v>75</v>
      </c>
      <c r="C14" s="88">
        <v>0.22400204083549105</v>
      </c>
      <c r="D14" s="88">
        <v>0.25155844983804965</v>
      </c>
      <c r="E14" s="88">
        <v>0.30349679307409078</v>
      </c>
      <c r="F14" s="88">
        <v>0.41829198055613304</v>
      </c>
      <c r="G14" s="88">
        <v>0.53427385460892085</v>
      </c>
      <c r="H14" s="88">
        <v>0.56706414367109037</v>
      </c>
      <c r="I14" s="88">
        <v>0.55745331660454456</v>
      </c>
      <c r="J14" s="88">
        <v>0.53425050597425361</v>
      </c>
      <c r="K14" s="88">
        <v>0.52026718190030175</v>
      </c>
      <c r="L14" s="142">
        <v>0.50255483059507855</v>
      </c>
      <c r="M14" s="88">
        <v>0.43810513253394562</v>
      </c>
      <c r="N14" s="88">
        <v>0.4907703687424248</v>
      </c>
      <c r="O14" s="88">
        <v>0.5445943221904922</v>
      </c>
      <c r="P14" s="88">
        <v>0.55664464365106447</v>
      </c>
      <c r="Q14" s="89">
        <v>0.54986827115412895</v>
      </c>
    </row>
    <row r="15" spans="1:17" x14ac:dyDescent="0.25">
      <c r="A15" s="386"/>
      <c r="B15" s="308" t="s">
        <v>71</v>
      </c>
      <c r="C15" s="131">
        <v>0.11807710661497511</v>
      </c>
      <c r="D15" s="131">
        <v>0.13647266641874262</v>
      </c>
      <c r="E15" s="131">
        <v>0.15642218930081719</v>
      </c>
      <c r="F15" s="131">
        <v>0.24518878930494975</v>
      </c>
      <c r="G15" s="131">
        <v>0.42987857881396818</v>
      </c>
      <c r="H15" s="131">
        <v>0.47120313538092279</v>
      </c>
      <c r="I15" s="131">
        <v>0.44445055801626815</v>
      </c>
      <c r="J15" s="131">
        <v>0.43897698430299498</v>
      </c>
      <c r="K15" s="131">
        <v>0.39226202354819356</v>
      </c>
      <c r="L15" s="154">
        <v>0.30775989215763805</v>
      </c>
      <c r="M15" s="131">
        <v>0.24356980383770357</v>
      </c>
      <c r="N15" s="131">
        <v>0.31072711651313151</v>
      </c>
      <c r="O15" s="131">
        <v>0.34917370821805127</v>
      </c>
      <c r="P15" s="131">
        <v>0.38270260078976864</v>
      </c>
      <c r="Q15" s="132">
        <v>0.38201956457675967</v>
      </c>
    </row>
    <row r="16" spans="1:17" ht="16.5" thickBot="1" x14ac:dyDescent="0.3">
      <c r="A16" s="387"/>
      <c r="B16" s="309" t="s">
        <v>73</v>
      </c>
      <c r="C16" s="90">
        <v>0.33068830438566038</v>
      </c>
      <c r="D16" s="90">
        <v>0.36745342933023351</v>
      </c>
      <c r="E16" s="90">
        <v>0.45155869202577253</v>
      </c>
      <c r="F16" s="90">
        <v>0.59249238885260014</v>
      </c>
      <c r="G16" s="90">
        <v>0.63912195092066049</v>
      </c>
      <c r="H16" s="90">
        <v>0.66303190434493375</v>
      </c>
      <c r="I16" s="90">
        <v>0.67015429078371003</v>
      </c>
      <c r="J16" s="90">
        <v>0.62881995933530044</v>
      </c>
      <c r="K16" s="90">
        <v>0.64669740282538779</v>
      </c>
      <c r="L16" s="155">
        <v>0.69400981996726796</v>
      </c>
      <c r="M16" s="90">
        <v>0.62863807302327968</v>
      </c>
      <c r="N16" s="90">
        <v>0.66683102475102995</v>
      </c>
      <c r="O16" s="90">
        <v>0.73554438148883738</v>
      </c>
      <c r="P16" s="90">
        <v>0.72616191827526722</v>
      </c>
      <c r="Q16" s="91">
        <v>0.71308258695340698</v>
      </c>
    </row>
    <row r="17" spans="1:17" ht="16.5" thickBot="1" x14ac:dyDescent="0.3">
      <c r="A17" s="427" t="s">
        <v>39</v>
      </c>
      <c r="B17" s="21" t="s">
        <v>112</v>
      </c>
      <c r="C17" s="92">
        <v>0.94948821212485024</v>
      </c>
      <c r="D17" s="92">
        <v>1.017712297727513</v>
      </c>
      <c r="E17" s="92">
        <v>1.0134773582254957</v>
      </c>
      <c r="F17" s="92">
        <v>1.0003287759608968</v>
      </c>
      <c r="G17" s="92">
        <v>1.0154142047398458</v>
      </c>
      <c r="H17" s="92">
        <v>0.96211882140636062</v>
      </c>
      <c r="I17" s="92">
        <v>0.99300562723533448</v>
      </c>
      <c r="J17" s="92">
        <v>0.98907846915627329</v>
      </c>
      <c r="K17" s="92">
        <v>0.92537888282295833</v>
      </c>
      <c r="L17" s="143">
        <v>0.90906012062919161</v>
      </c>
      <c r="M17" s="92">
        <v>0.86768549418332452</v>
      </c>
      <c r="N17" s="92">
        <v>0.89226057729574493</v>
      </c>
      <c r="O17" s="92">
        <v>0.95044473093697124</v>
      </c>
      <c r="P17" s="92">
        <v>0.94145650627322952</v>
      </c>
      <c r="Q17" s="93">
        <v>0.91464473616999542</v>
      </c>
    </row>
    <row r="18" spans="1:17" ht="16.5" thickBot="1" x14ac:dyDescent="0.3">
      <c r="A18" s="428"/>
      <c r="B18" s="310" t="s">
        <v>74</v>
      </c>
      <c r="C18" s="171">
        <v>0.94948821212485024</v>
      </c>
      <c r="D18" s="171">
        <v>1.017712297727513</v>
      </c>
      <c r="E18" s="171">
        <v>1.0134773582254957</v>
      </c>
      <c r="F18" s="171">
        <v>1.0003287759608968</v>
      </c>
      <c r="G18" s="171">
        <v>1.0154142047398458</v>
      </c>
      <c r="H18" s="171">
        <v>0.96211882140636062</v>
      </c>
      <c r="I18" s="171">
        <v>0.99300562723533448</v>
      </c>
      <c r="J18" s="171">
        <v>0.98907846915627329</v>
      </c>
      <c r="K18" s="171">
        <v>0.92537888282295833</v>
      </c>
      <c r="L18" s="171">
        <v>0.90906012062919161</v>
      </c>
      <c r="M18" s="171">
        <v>0.86768549418332452</v>
      </c>
      <c r="N18" s="171">
        <v>0.89226057729574493</v>
      </c>
      <c r="O18" s="171">
        <v>0.95044473093697124</v>
      </c>
      <c r="P18" s="171">
        <v>0.94145650627322952</v>
      </c>
      <c r="Q18" s="194">
        <v>0.91464473616999542</v>
      </c>
    </row>
    <row r="19" spans="1:17" ht="16.5" thickBot="1" x14ac:dyDescent="0.3">
      <c r="A19" s="429" t="s">
        <v>43</v>
      </c>
      <c r="B19" s="64" t="s">
        <v>113</v>
      </c>
      <c r="C19" s="106">
        <v>1.157852887359397</v>
      </c>
      <c r="D19" s="106">
        <v>1.1347444239247553</v>
      </c>
      <c r="E19" s="106">
        <v>1.100342844375213</v>
      </c>
      <c r="F19" s="106">
        <v>1.0874519097789765</v>
      </c>
      <c r="G19" s="106">
        <v>1.0961550673266609</v>
      </c>
      <c r="H19" s="106">
        <v>1.0306517332671417</v>
      </c>
      <c r="I19" s="106">
        <v>0.98877458738412671</v>
      </c>
      <c r="J19" s="106">
        <v>0.97765885576628808</v>
      </c>
      <c r="K19" s="106">
        <v>0.99199169343058202</v>
      </c>
      <c r="L19" s="144">
        <v>0.97967488768717803</v>
      </c>
      <c r="M19" s="106">
        <v>0.95024196297180852</v>
      </c>
      <c r="N19" s="106">
        <v>0.91802882141019038</v>
      </c>
      <c r="O19" s="106">
        <v>0.92573426923622648</v>
      </c>
      <c r="P19" s="106">
        <v>0.91328973304559125</v>
      </c>
      <c r="Q19" s="107">
        <v>0.92831957171784663</v>
      </c>
    </row>
    <row r="20" spans="1:17" x14ac:dyDescent="0.25">
      <c r="A20" s="430"/>
      <c r="B20" s="311" t="s">
        <v>96</v>
      </c>
      <c r="C20" s="172">
        <v>1.1670125635247719</v>
      </c>
      <c r="D20" s="172">
        <v>1.1450385782949639</v>
      </c>
      <c r="E20" s="172">
        <v>1.1334917656082555</v>
      </c>
      <c r="F20" s="172">
        <v>1.0960373469897589</v>
      </c>
      <c r="G20" s="172">
        <v>1.0713530114314962</v>
      </c>
      <c r="H20" s="172">
        <v>1.0124195840410262</v>
      </c>
      <c r="I20" s="172">
        <v>0.9733870597067531</v>
      </c>
      <c r="J20" s="172">
        <v>1.001126119252667</v>
      </c>
      <c r="K20" s="172">
        <v>1.013829070614521</v>
      </c>
      <c r="L20" s="173">
        <v>0.94312202455524285</v>
      </c>
      <c r="M20" s="172">
        <v>0.92208632229330412</v>
      </c>
      <c r="N20" s="172">
        <v>0.89805067495847846</v>
      </c>
      <c r="O20" s="172">
        <v>0.94087623505767048</v>
      </c>
      <c r="P20" s="172">
        <v>0.94932425843945634</v>
      </c>
      <c r="Q20" s="174">
        <v>0.95292481610736468</v>
      </c>
    </row>
    <row r="21" spans="1:17" x14ac:dyDescent="0.25">
      <c r="A21" s="430"/>
      <c r="B21" s="312" t="s">
        <v>97</v>
      </c>
      <c r="C21" s="108">
        <v>1.1550248190477399</v>
      </c>
      <c r="D21" s="108">
        <v>1.1230278195464805</v>
      </c>
      <c r="E21" s="108">
        <v>1.0826478169426128</v>
      </c>
      <c r="F21" s="108">
        <v>1.0993598812825069</v>
      </c>
      <c r="G21" s="108">
        <v>1.1034764902813154</v>
      </c>
      <c r="H21" s="108">
        <v>1.0219053055450387</v>
      </c>
      <c r="I21" s="108">
        <v>0.99168881133970799</v>
      </c>
      <c r="J21" s="108">
        <v>0.9544930840273782</v>
      </c>
      <c r="K21" s="108">
        <v>1.0016351733100706</v>
      </c>
      <c r="L21" s="145">
        <v>1.0004235106288981</v>
      </c>
      <c r="M21" s="108">
        <v>0.93458783827157155</v>
      </c>
      <c r="N21" s="108">
        <v>0.92194118843993367</v>
      </c>
      <c r="O21" s="108">
        <v>0.90769149039227759</v>
      </c>
      <c r="P21" s="108">
        <v>0.90781026706854795</v>
      </c>
      <c r="Q21" s="109">
        <v>0.93587554358609071</v>
      </c>
    </row>
    <row r="22" spans="1:17" ht="16.5" thickBot="1" x14ac:dyDescent="0.3">
      <c r="A22" s="431"/>
      <c r="B22" s="313" t="s">
        <v>98</v>
      </c>
      <c r="C22" s="156">
        <v>1.1514482758620677</v>
      </c>
      <c r="D22" s="156">
        <v>1.1361187964447981</v>
      </c>
      <c r="E22" s="156">
        <v>1.0846037675860385</v>
      </c>
      <c r="F22" s="156">
        <v>1.0667752649059004</v>
      </c>
      <c r="G22" s="156">
        <v>1.113921622879281</v>
      </c>
      <c r="H22" s="156">
        <v>1.0579274291014338</v>
      </c>
      <c r="I22" s="156">
        <v>1.0014208908178839</v>
      </c>
      <c r="J22" s="156">
        <v>0.97725948600334323</v>
      </c>
      <c r="K22" s="156">
        <v>0.96036559218827877</v>
      </c>
      <c r="L22" s="157">
        <v>0.99538639336714174</v>
      </c>
      <c r="M22" s="156">
        <v>0.99371216785433669</v>
      </c>
      <c r="N22" s="156">
        <v>0.93372620293367115</v>
      </c>
      <c r="O22" s="156">
        <v>0.9288579875448244</v>
      </c>
      <c r="P22" s="156">
        <v>0.8840000875730688</v>
      </c>
      <c r="Q22" s="158">
        <v>0.89736509362150729</v>
      </c>
    </row>
    <row r="23" spans="1:17" ht="16.5" thickBot="1" x14ac:dyDescent="0.3">
      <c r="A23" s="432" t="s">
        <v>44</v>
      </c>
      <c r="B23" s="55" t="s">
        <v>114</v>
      </c>
      <c r="C23" s="196">
        <v>1.0868081790706465</v>
      </c>
      <c r="D23" s="110">
        <v>1.1147529914850498</v>
      </c>
      <c r="E23" s="110">
        <v>1.1010114074618831</v>
      </c>
      <c r="F23" s="110">
        <v>1.0886234851437078</v>
      </c>
      <c r="G23" s="110">
        <v>1.0951699743880747</v>
      </c>
      <c r="H23" s="110">
        <v>1.0527949328668087</v>
      </c>
      <c r="I23" s="110">
        <v>1.0347031178958987</v>
      </c>
      <c r="J23" s="110">
        <v>1.0112664886231955</v>
      </c>
      <c r="K23" s="110">
        <v>0.98880498686009533</v>
      </c>
      <c r="L23" s="146">
        <v>0.96510353265276494</v>
      </c>
      <c r="M23" s="110">
        <v>0.9649286591973939</v>
      </c>
      <c r="N23" s="110">
        <v>0.97089705546678839</v>
      </c>
      <c r="O23" s="110">
        <v>0.97216603936696422</v>
      </c>
      <c r="P23" s="110">
        <v>0.92988890230895682</v>
      </c>
      <c r="Q23" s="195">
        <v>0.89201671522503523</v>
      </c>
    </row>
    <row r="24" spans="1:17" x14ac:dyDescent="0.25">
      <c r="A24" s="433"/>
      <c r="B24" s="314" t="s">
        <v>118</v>
      </c>
      <c r="C24" s="159">
        <v>1.1285690389490057</v>
      </c>
      <c r="D24" s="159">
        <v>1.1402259836254902</v>
      </c>
      <c r="E24" s="159">
        <v>1.1027014074156953</v>
      </c>
      <c r="F24" s="159">
        <v>1.0732577438904209</v>
      </c>
      <c r="G24" s="159">
        <v>1.0797084946481421</v>
      </c>
      <c r="H24" s="159">
        <v>1.0690438987276543</v>
      </c>
      <c r="I24" s="159">
        <v>1.0375712795658067</v>
      </c>
      <c r="J24" s="159">
        <v>0.98410502348262674</v>
      </c>
      <c r="K24" s="159">
        <v>0.97204856992324884</v>
      </c>
      <c r="L24" s="160">
        <v>0.95026311842013389</v>
      </c>
      <c r="M24" s="159">
        <v>0.98757591563946856</v>
      </c>
      <c r="N24" s="159">
        <v>0.99005375851990163</v>
      </c>
      <c r="O24" s="159">
        <v>0.93880745128547538</v>
      </c>
      <c r="P24" s="159">
        <v>0.90343773165307639</v>
      </c>
      <c r="Q24" s="161">
        <v>0.87677419556760172</v>
      </c>
    </row>
    <row r="25" spans="1:17" x14ac:dyDescent="0.25">
      <c r="A25" s="433"/>
      <c r="B25" s="314" t="s">
        <v>119</v>
      </c>
      <c r="C25" s="111">
        <v>1.0888491027180927</v>
      </c>
      <c r="D25" s="111">
        <v>1.1175736323129617</v>
      </c>
      <c r="E25" s="111">
        <v>1.1066227778900675</v>
      </c>
      <c r="F25" s="111">
        <v>1.0897533388714908</v>
      </c>
      <c r="G25" s="111">
        <v>1.0851376356803533</v>
      </c>
      <c r="H25" s="111">
        <v>1.0377933730348194</v>
      </c>
      <c r="I25" s="111">
        <v>1.0485576681253421</v>
      </c>
      <c r="J25" s="111">
        <v>1.0191462854894831</v>
      </c>
      <c r="K25" s="111">
        <v>0.98097765432405148</v>
      </c>
      <c r="L25" s="147">
        <v>0.96720221197247924</v>
      </c>
      <c r="M25" s="111">
        <v>0.94310738183098897</v>
      </c>
      <c r="N25" s="111">
        <v>0.98219957002907188</v>
      </c>
      <c r="O25" s="111">
        <v>0.99286183356495972</v>
      </c>
      <c r="P25" s="111">
        <v>0.91474470009350517</v>
      </c>
      <c r="Q25" s="112">
        <v>0.89376545499505444</v>
      </c>
    </row>
    <row r="26" spans="1:17" ht="16.5" thickBot="1" x14ac:dyDescent="0.3">
      <c r="A26" s="434"/>
      <c r="B26" s="314" t="s">
        <v>120</v>
      </c>
      <c r="C26" s="162">
        <v>1.0429321328791887</v>
      </c>
      <c r="D26" s="162">
        <v>1.086359918332116</v>
      </c>
      <c r="E26" s="162">
        <v>1.0936830456238742</v>
      </c>
      <c r="F26" s="162">
        <v>1.1029925059028851</v>
      </c>
      <c r="G26" s="162">
        <v>1.1208665177958241</v>
      </c>
      <c r="H26" s="162">
        <v>1.051444083485382</v>
      </c>
      <c r="I26" s="162">
        <v>1.0178630154313162</v>
      </c>
      <c r="J26" s="162">
        <v>1.0308538957875779</v>
      </c>
      <c r="K26" s="162">
        <v>1.0136491832328769</v>
      </c>
      <c r="L26" s="163">
        <v>0.97800802242562457</v>
      </c>
      <c r="M26" s="162">
        <v>0.96400816862103433</v>
      </c>
      <c r="N26" s="162">
        <v>0.94029461728576769</v>
      </c>
      <c r="O26" s="162">
        <v>0.984750867644136</v>
      </c>
      <c r="P26" s="162">
        <v>0.97118027844284827</v>
      </c>
      <c r="Q26" s="164">
        <v>0.905224205752579</v>
      </c>
    </row>
    <row r="27" spans="1:17" ht="16.5" thickBot="1" x14ac:dyDescent="0.3">
      <c r="A27" s="435" t="s">
        <v>45</v>
      </c>
      <c r="B27" s="58" t="s">
        <v>115</v>
      </c>
      <c r="C27" s="113">
        <v>0.94655790747194335</v>
      </c>
      <c r="D27" s="113">
        <v>0.92304165518666159</v>
      </c>
      <c r="E27" s="113">
        <v>0.96947991882225593</v>
      </c>
      <c r="F27" s="113">
        <v>1.0376767118584052</v>
      </c>
      <c r="G27" s="113">
        <v>1.0794865504981641</v>
      </c>
      <c r="H27" s="113">
        <v>1.0697224325787922</v>
      </c>
      <c r="I27" s="113">
        <v>1.0431338131180166</v>
      </c>
      <c r="J27" s="113">
        <v>1.0100943059688228</v>
      </c>
      <c r="K27" s="113">
        <v>1.0085345230132383</v>
      </c>
      <c r="L27" s="148">
        <v>1.0137887960026921</v>
      </c>
      <c r="M27" s="113">
        <v>1.0077512532526409</v>
      </c>
      <c r="N27" s="113">
        <v>0.98779346610906382</v>
      </c>
      <c r="O27" s="113">
        <v>0.96691336391279703</v>
      </c>
      <c r="P27" s="113">
        <v>0.94739786376634871</v>
      </c>
      <c r="Q27" s="114">
        <v>0.94899179828802693</v>
      </c>
    </row>
    <row r="28" spans="1:17" x14ac:dyDescent="0.25">
      <c r="A28" s="436"/>
      <c r="B28" s="315" t="s">
        <v>121</v>
      </c>
      <c r="C28" s="165">
        <v>1.0316409931953459</v>
      </c>
      <c r="D28" s="165">
        <v>1.0239431037094082</v>
      </c>
      <c r="E28" s="165">
        <v>1.0774833605425131</v>
      </c>
      <c r="F28" s="165">
        <v>1.1278238296969001</v>
      </c>
      <c r="G28" s="165">
        <v>1.1333335471579493</v>
      </c>
      <c r="H28" s="165">
        <v>1.0980148566391763</v>
      </c>
      <c r="I28" s="165">
        <v>1.0610033971989763</v>
      </c>
      <c r="J28" s="165">
        <v>1.0361958768752182</v>
      </c>
      <c r="K28" s="165">
        <v>1.0694695599758888</v>
      </c>
      <c r="L28" s="166">
        <v>1.0649386263138763</v>
      </c>
      <c r="M28" s="165">
        <v>0.98257264239521169</v>
      </c>
      <c r="N28" s="165">
        <v>0.97779594607102094</v>
      </c>
      <c r="O28" s="165">
        <v>0.97622726002278992</v>
      </c>
      <c r="P28" s="165">
        <v>0.99190708612232148</v>
      </c>
      <c r="Q28" s="167">
        <v>0.98904765403075723</v>
      </c>
    </row>
    <row r="29" spans="1:17" x14ac:dyDescent="0.25">
      <c r="A29" s="436"/>
      <c r="B29" s="315" t="s">
        <v>122</v>
      </c>
      <c r="C29" s="115">
        <v>0.94083041287654756</v>
      </c>
      <c r="D29" s="115">
        <v>0.89614967462038653</v>
      </c>
      <c r="E29" s="115">
        <v>0.96092431018261337</v>
      </c>
      <c r="F29" s="115">
        <v>1.0424992836837625</v>
      </c>
      <c r="G29" s="115">
        <v>1.09204594419041</v>
      </c>
      <c r="H29" s="115">
        <v>1.0750040073093319</v>
      </c>
      <c r="I29" s="115">
        <v>1.0445182957585555</v>
      </c>
      <c r="J29" s="115">
        <v>0.99980943064227223</v>
      </c>
      <c r="K29" s="115">
        <v>0.98497018971900119</v>
      </c>
      <c r="L29" s="149">
        <v>1.0150110333759585</v>
      </c>
      <c r="M29" s="115">
        <v>1.0354113080484573</v>
      </c>
      <c r="N29" s="115">
        <v>0.96191109068551339</v>
      </c>
      <c r="O29" s="115">
        <v>0.96095066427155829</v>
      </c>
      <c r="P29" s="115">
        <v>0.92843867886791753</v>
      </c>
      <c r="Q29" s="116">
        <v>0.95800231191186525</v>
      </c>
    </row>
    <row r="30" spans="1:17" ht="16.5" thickBot="1" x14ac:dyDescent="0.3">
      <c r="A30" s="437"/>
      <c r="B30" s="315" t="s">
        <v>123</v>
      </c>
      <c r="C30" s="168">
        <v>0.8666647170829036</v>
      </c>
      <c r="D30" s="168">
        <v>0.84868027219688791</v>
      </c>
      <c r="E30" s="168">
        <v>0.86980585281474676</v>
      </c>
      <c r="F30" s="168">
        <v>0.94258142029330538</v>
      </c>
      <c r="G30" s="168">
        <v>1.012894153384762</v>
      </c>
      <c r="H30" s="168">
        <v>1.0359593168051235</v>
      </c>
      <c r="I30" s="168">
        <v>1.0237269779424036</v>
      </c>
      <c r="J30" s="168">
        <v>0.99408261373024565</v>
      </c>
      <c r="K30" s="168">
        <v>0.97067633661828701</v>
      </c>
      <c r="L30" s="169">
        <v>0.96086410149003942</v>
      </c>
      <c r="M30" s="168">
        <v>1.005410237109521</v>
      </c>
      <c r="N30" s="168">
        <v>1.0239813176438222</v>
      </c>
      <c r="O30" s="168">
        <v>0.96347585090150412</v>
      </c>
      <c r="P30" s="168">
        <v>0.92144411179500529</v>
      </c>
      <c r="Q30" s="170">
        <v>0.89959619000647328</v>
      </c>
    </row>
    <row r="31" spans="1:17" ht="16.5" thickBot="1" x14ac:dyDescent="0.3">
      <c r="A31" s="418" t="s">
        <v>23</v>
      </c>
      <c r="B31" s="61" t="s">
        <v>105</v>
      </c>
      <c r="C31" s="97">
        <v>0.74303415084836788</v>
      </c>
      <c r="D31" s="97">
        <v>0.73152188955030883</v>
      </c>
      <c r="E31" s="97">
        <v>0.76713634551725518</v>
      </c>
      <c r="F31" s="97">
        <v>0.79919337445542016</v>
      </c>
      <c r="G31" s="97">
        <v>0.84203115847399823</v>
      </c>
      <c r="H31" s="97">
        <v>0.87599013908860957</v>
      </c>
      <c r="I31" s="97">
        <v>0.921307627900804</v>
      </c>
      <c r="J31" s="97">
        <v>0.93154282393062871</v>
      </c>
      <c r="K31" s="97">
        <v>0.91967167983468634</v>
      </c>
      <c r="L31" s="150">
        <v>0.89604341666411025</v>
      </c>
      <c r="M31" s="97">
        <v>0.90478761205643654</v>
      </c>
      <c r="N31" s="97">
        <v>0.92564231854949297</v>
      </c>
      <c r="O31" s="97">
        <v>0.91974537863916028</v>
      </c>
      <c r="P31" s="97">
        <v>0.89693822363412012</v>
      </c>
      <c r="Q31" s="98">
        <v>0.87057872355538468</v>
      </c>
    </row>
    <row r="32" spans="1:17" x14ac:dyDescent="0.25">
      <c r="A32" s="391"/>
      <c r="B32" s="316" t="s">
        <v>124</v>
      </c>
      <c r="C32" s="99">
        <v>0.85296693815120006</v>
      </c>
      <c r="D32" s="99">
        <v>0.84083761128078116</v>
      </c>
      <c r="E32" s="99">
        <v>0.87592393115116074</v>
      </c>
      <c r="F32" s="99">
        <v>0.90216788179882068</v>
      </c>
      <c r="G32" s="99">
        <v>0.97675152264328169</v>
      </c>
      <c r="H32" s="99">
        <v>1.02093756028552</v>
      </c>
      <c r="I32" s="99">
        <v>1.0553309419747694</v>
      </c>
      <c r="J32" s="99">
        <v>1.0345124500254455</v>
      </c>
      <c r="K32" s="99">
        <v>0.99289548116968307</v>
      </c>
      <c r="L32" s="151">
        <v>0.95821835320000071</v>
      </c>
      <c r="M32" s="99">
        <v>0.92805587599361861</v>
      </c>
      <c r="N32" s="99">
        <v>0.9813170003965731</v>
      </c>
      <c r="O32" s="99">
        <v>0.99577973015374965</v>
      </c>
      <c r="P32" s="99">
        <v>0.9342467379522118</v>
      </c>
      <c r="Q32" s="100">
        <v>0.91276051778929934</v>
      </c>
    </row>
    <row r="33" spans="1:17" x14ac:dyDescent="0.25">
      <c r="A33" s="391"/>
      <c r="B33" s="316" t="s">
        <v>125</v>
      </c>
      <c r="C33" s="101">
        <v>0.72599183302787029</v>
      </c>
      <c r="D33" s="101">
        <v>0.71411391391587842</v>
      </c>
      <c r="E33" s="101">
        <v>0.74660443907477503</v>
      </c>
      <c r="F33" s="101">
        <v>0.78494821827541295</v>
      </c>
      <c r="G33" s="101">
        <v>0.80423002408038613</v>
      </c>
      <c r="H33" s="101">
        <v>0.85838508118329437</v>
      </c>
      <c r="I33" s="101">
        <v>0.90277139745636947</v>
      </c>
      <c r="J33" s="101">
        <v>0.91853084839912891</v>
      </c>
      <c r="K33" s="101">
        <v>0.9073892694318787</v>
      </c>
      <c r="L33" s="152">
        <v>0.88342585752647484</v>
      </c>
      <c r="M33" s="101">
        <v>0.92457683424557413</v>
      </c>
      <c r="N33" s="101">
        <v>0.89456022439113958</v>
      </c>
      <c r="O33" s="101">
        <v>0.92274319828992801</v>
      </c>
      <c r="P33" s="101">
        <v>0.90295599247691571</v>
      </c>
      <c r="Q33" s="102">
        <v>0.85163612893523155</v>
      </c>
    </row>
    <row r="34" spans="1:17" ht="16.5" thickBot="1" x14ac:dyDescent="0.3">
      <c r="A34" s="419"/>
      <c r="B34" s="317" t="s">
        <v>126</v>
      </c>
      <c r="C34" s="103">
        <v>0.64863663504279423</v>
      </c>
      <c r="D34" s="103">
        <v>0.63835058465871164</v>
      </c>
      <c r="E34" s="103">
        <v>0.67793271727733107</v>
      </c>
      <c r="F34" s="103">
        <v>0.70987888762290718</v>
      </c>
      <c r="G34" s="103">
        <v>0.74471652398643229</v>
      </c>
      <c r="H34" s="103">
        <v>0.74846742308138303</v>
      </c>
      <c r="I34" s="103">
        <v>0.80576972500642563</v>
      </c>
      <c r="J34" s="103">
        <v>0.84137360311004161</v>
      </c>
      <c r="K34" s="103">
        <v>0.85844985161687337</v>
      </c>
      <c r="L34" s="153">
        <v>0.84619905520416006</v>
      </c>
      <c r="M34" s="103">
        <v>0.86150345011457696</v>
      </c>
      <c r="N34" s="103">
        <v>0.9006053318828271</v>
      </c>
      <c r="O34" s="103">
        <v>0.8395723287261242</v>
      </c>
      <c r="P34" s="103">
        <v>0.85291453885045487</v>
      </c>
      <c r="Q34" s="104">
        <v>0.84676021956895675</v>
      </c>
    </row>
  </sheetData>
  <mergeCells count="9">
    <mergeCell ref="C11:Q11"/>
    <mergeCell ref="A31:A34"/>
    <mergeCell ref="A13:B13"/>
    <mergeCell ref="A11:B12"/>
    <mergeCell ref="A14:A16"/>
    <mergeCell ref="A17:A18"/>
    <mergeCell ref="A19:A22"/>
    <mergeCell ref="A23:A26"/>
    <mergeCell ref="A27:A30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1C15-DCB9-4247-A180-3BBE2C6425AC}">
  <dimension ref="A1:AF42"/>
  <sheetViews>
    <sheetView showGridLines="0" zoomScale="90" zoomScaleNormal="90" workbookViewId="0">
      <selection activeCell="P5" sqref="P5"/>
    </sheetView>
  </sheetViews>
  <sheetFormatPr baseColWidth="10" defaultRowHeight="15" x14ac:dyDescent="0.25"/>
  <cols>
    <col min="1" max="1" width="36.5703125" customWidth="1"/>
    <col min="2" max="16" width="15.7109375" customWidth="1"/>
    <col min="17" max="31" width="10.7109375" customWidth="1"/>
  </cols>
  <sheetData>
    <row r="1" spans="1:32" s="1" customFormat="1" ht="15.75" x14ac:dyDescent="0.25"/>
    <row r="2" spans="1:32" s="1" customFormat="1" ht="15.75" x14ac:dyDescent="0.25"/>
    <row r="3" spans="1:32" s="1" customFormat="1" ht="15.75" x14ac:dyDescent="0.25"/>
    <row r="4" spans="1:32" s="1" customFormat="1" ht="15.75" x14ac:dyDescent="0.25"/>
    <row r="5" spans="1:32" s="1" customFormat="1" ht="15.75" x14ac:dyDescent="0.25"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2" s="1" customFormat="1" ht="15.75" x14ac:dyDescent="0.25"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 s="1" customFormat="1" ht="15.75" x14ac:dyDescent="0.25">
      <c r="A7" s="7" t="s">
        <v>173</v>
      </c>
      <c r="B7" s="6"/>
      <c r="C7"/>
      <c r="D7"/>
      <c r="E7"/>
      <c r="F7"/>
      <c r="G7"/>
      <c r="H7"/>
      <c r="I7"/>
      <c r="J7"/>
      <c r="K7"/>
      <c r="L7"/>
    </row>
    <row r="8" spans="1:32" s="1" customFormat="1" ht="15.75" x14ac:dyDescent="0.25">
      <c r="A8" s="9" t="s">
        <v>172</v>
      </c>
      <c r="B8" s="8"/>
      <c r="C8"/>
      <c r="D8"/>
      <c r="E8"/>
      <c r="F8"/>
      <c r="G8"/>
      <c r="H8"/>
      <c r="I8"/>
      <c r="J8"/>
      <c r="K8"/>
      <c r="L8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</row>
    <row r="9" spans="1:32" s="1" customFormat="1" ht="15.75" x14ac:dyDescent="0.25">
      <c r="A9" s="9" t="s">
        <v>162</v>
      </c>
      <c r="B9" s="8"/>
      <c r="C9"/>
      <c r="D9"/>
      <c r="E9"/>
      <c r="F9"/>
      <c r="G9"/>
      <c r="H9"/>
      <c r="I9"/>
      <c r="J9"/>
      <c r="K9"/>
      <c r="L9"/>
    </row>
    <row r="10" spans="1:32" s="1" customFormat="1" ht="15.75" x14ac:dyDescent="0.25">
      <c r="A10" s="213" t="s">
        <v>161</v>
      </c>
      <c r="B10" s="8"/>
      <c r="C10"/>
      <c r="D10"/>
      <c r="E10"/>
      <c r="F10"/>
      <c r="G10"/>
      <c r="H10"/>
      <c r="I10"/>
      <c r="J10"/>
      <c r="K10"/>
      <c r="L10"/>
    </row>
    <row r="11" spans="1:32" s="1" customFormat="1" ht="15.75" x14ac:dyDescent="0.25">
      <c r="A11" s="213" t="s">
        <v>184</v>
      </c>
      <c r="B11" s="8"/>
      <c r="C11"/>
      <c r="D11"/>
      <c r="E11"/>
      <c r="F11"/>
      <c r="G11"/>
      <c r="H11"/>
      <c r="I11"/>
      <c r="J11"/>
      <c r="K11"/>
      <c r="L11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</row>
    <row r="12" spans="1:32" s="1" customFormat="1" ht="18" x14ac:dyDescent="0.35">
      <c r="A12" s="352"/>
      <c r="B12" s="8"/>
      <c r="C12"/>
      <c r="D12"/>
      <c r="E12"/>
      <c r="F12"/>
      <c r="G12"/>
      <c r="H12"/>
      <c r="I12"/>
      <c r="J12"/>
      <c r="K12"/>
      <c r="L12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</row>
    <row r="13" spans="1:32" s="1" customFormat="1" ht="15.75" x14ac:dyDescent="0.25">
      <c r="A13" s="353" t="s">
        <v>185</v>
      </c>
      <c r="B13" s="8"/>
      <c r="C13"/>
      <c r="D13"/>
      <c r="E13"/>
      <c r="F13"/>
      <c r="G13"/>
      <c r="H13"/>
      <c r="I13"/>
      <c r="J13"/>
      <c r="K13"/>
      <c r="L13"/>
    </row>
    <row r="14" spans="1:32" s="1" customFormat="1" ht="16.5" thickBot="1" x14ac:dyDescent="0.3">
      <c r="A14" s="5"/>
      <c r="B14" s="8"/>
      <c r="C14"/>
      <c r="D14"/>
      <c r="E14"/>
      <c r="F14"/>
      <c r="G14"/>
      <c r="H14"/>
      <c r="I14"/>
      <c r="J14"/>
      <c r="K14"/>
      <c r="L14"/>
    </row>
    <row r="15" spans="1:32" s="14" customFormat="1" ht="15" customHeight="1" thickBot="1" x14ac:dyDescent="0.25">
      <c r="A15" s="377" t="s">
        <v>131</v>
      </c>
      <c r="B15" s="381" t="s">
        <v>41</v>
      </c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3"/>
      <c r="Q15" s="441" t="s">
        <v>42</v>
      </c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3"/>
    </row>
    <row r="16" spans="1:32" s="14" customFormat="1" ht="13.5" thickBot="1" x14ac:dyDescent="0.25">
      <c r="A16" s="379"/>
      <c r="B16" s="282" t="s">
        <v>28</v>
      </c>
      <c r="C16" s="282" t="s">
        <v>29</v>
      </c>
      <c r="D16" s="282" t="s">
        <v>30</v>
      </c>
      <c r="E16" s="282" t="s">
        <v>31</v>
      </c>
      <c r="F16" s="282" t="s">
        <v>32</v>
      </c>
      <c r="G16" s="282" t="s">
        <v>33</v>
      </c>
      <c r="H16" s="282" t="s">
        <v>34</v>
      </c>
      <c r="I16" s="282" t="s">
        <v>35</v>
      </c>
      <c r="J16" s="282" t="s">
        <v>36</v>
      </c>
      <c r="K16" s="282" t="s">
        <v>37</v>
      </c>
      <c r="L16" s="282" t="s">
        <v>38</v>
      </c>
      <c r="M16" s="282" t="s">
        <v>109</v>
      </c>
      <c r="N16" s="282" t="s">
        <v>116</v>
      </c>
      <c r="O16" s="283" t="s">
        <v>127</v>
      </c>
      <c r="P16" s="283" t="s">
        <v>182</v>
      </c>
      <c r="Q16" s="363" t="s">
        <v>69</v>
      </c>
      <c r="R16" s="356">
        <v>2010</v>
      </c>
      <c r="S16" s="287">
        <v>2011</v>
      </c>
      <c r="T16" s="287">
        <v>2012</v>
      </c>
      <c r="U16" s="287">
        <v>2013</v>
      </c>
      <c r="V16" s="287">
        <v>2014</v>
      </c>
      <c r="W16" s="287">
        <v>2015</v>
      </c>
      <c r="X16" s="287">
        <v>2016</v>
      </c>
      <c r="Y16" s="287">
        <v>2017</v>
      </c>
      <c r="Z16" s="287">
        <v>2018</v>
      </c>
      <c r="AA16" s="287">
        <v>2019</v>
      </c>
      <c r="AB16" s="287">
        <v>2020</v>
      </c>
      <c r="AC16" s="287">
        <v>2021</v>
      </c>
      <c r="AD16" s="287">
        <v>2022</v>
      </c>
      <c r="AE16" s="287">
        <v>2023</v>
      </c>
      <c r="AF16" s="288">
        <v>2024</v>
      </c>
    </row>
    <row r="17" spans="1:32" s="14" customFormat="1" ht="13.5" thickBot="1" x14ac:dyDescent="0.25">
      <c r="A17" s="276" t="s">
        <v>6</v>
      </c>
      <c r="B17" s="277">
        <v>4098081</v>
      </c>
      <c r="C17" s="277">
        <v>4125710</v>
      </c>
      <c r="D17" s="277">
        <v>4205712</v>
      </c>
      <c r="E17" s="277">
        <v>4363400</v>
      </c>
      <c r="F17" s="277">
        <v>4556685</v>
      </c>
      <c r="G17" s="277">
        <v>4499950</v>
      </c>
      <c r="H17" s="277">
        <v>4481458</v>
      </c>
      <c r="I17" s="277">
        <v>4426896</v>
      </c>
      <c r="J17" s="277">
        <v>4394010</v>
      </c>
      <c r="K17" s="277">
        <v>4337414</v>
      </c>
      <c r="L17" s="277">
        <v>4255166</v>
      </c>
      <c r="M17" s="277">
        <v>4256477</v>
      </c>
      <c r="N17" s="277">
        <v>4268722</v>
      </c>
      <c r="O17" s="279">
        <v>4151712</v>
      </c>
      <c r="P17" s="279">
        <v>4059992</v>
      </c>
      <c r="Q17" s="438" t="s">
        <v>157</v>
      </c>
      <c r="R17" s="284">
        <v>4664409</v>
      </c>
      <c r="S17" s="285">
        <v>4685051</v>
      </c>
      <c r="T17" s="285">
        <v>4705844</v>
      </c>
      <c r="U17" s="285">
        <v>4726442</v>
      </c>
      <c r="V17" s="285">
        <v>4747009</v>
      </c>
      <c r="W17" s="285">
        <v>4766908</v>
      </c>
      <c r="X17" s="285">
        <v>4784435</v>
      </c>
      <c r="Y17" s="285">
        <v>4799585</v>
      </c>
      <c r="Z17" s="285">
        <v>4814200</v>
      </c>
      <c r="AA17" s="285">
        <v>4822536</v>
      </c>
      <c r="AB17" s="285">
        <v>4813994</v>
      </c>
      <c r="AC17" s="285">
        <v>4791355</v>
      </c>
      <c r="AD17" s="285">
        <v>4761834</v>
      </c>
      <c r="AE17" s="285">
        <v>4726129</v>
      </c>
      <c r="AF17" s="286">
        <v>4683584</v>
      </c>
    </row>
    <row r="18" spans="1:32" x14ac:dyDescent="0.25">
      <c r="A18" s="293" t="s">
        <v>132</v>
      </c>
      <c r="B18" s="275">
        <v>200405</v>
      </c>
      <c r="C18" s="275">
        <v>199270</v>
      </c>
      <c r="D18" s="275">
        <v>203740</v>
      </c>
      <c r="E18" s="275">
        <v>211488</v>
      </c>
      <c r="F18" s="275">
        <v>214750</v>
      </c>
      <c r="G18" s="275">
        <v>214706</v>
      </c>
      <c r="H18" s="275">
        <v>213500</v>
      </c>
      <c r="I18" s="275">
        <v>211487</v>
      </c>
      <c r="J18" s="275">
        <v>210957</v>
      </c>
      <c r="K18" s="275">
        <v>206952</v>
      </c>
      <c r="L18" s="275">
        <v>201503</v>
      </c>
      <c r="M18" s="275">
        <v>198395</v>
      </c>
      <c r="N18" s="275">
        <v>197005</v>
      </c>
      <c r="O18" s="280">
        <v>193456</v>
      </c>
      <c r="P18" s="280">
        <v>187584</v>
      </c>
      <c r="Q18" s="439"/>
      <c r="R18" s="281">
        <v>216513</v>
      </c>
      <c r="S18" s="275">
        <v>216079</v>
      </c>
      <c r="T18" s="275">
        <v>215774</v>
      </c>
      <c r="U18" s="275">
        <v>215620</v>
      </c>
      <c r="V18" s="275">
        <v>215696</v>
      </c>
      <c r="W18" s="275">
        <v>216016</v>
      </c>
      <c r="X18" s="275">
        <v>216472</v>
      </c>
      <c r="Y18" s="275">
        <v>217036</v>
      </c>
      <c r="Z18" s="275">
        <v>217854</v>
      </c>
      <c r="AA18" s="275">
        <v>218591</v>
      </c>
      <c r="AB18" s="275">
        <v>218573</v>
      </c>
      <c r="AC18" s="275">
        <v>218021</v>
      </c>
      <c r="AD18" s="275">
        <v>217396</v>
      </c>
      <c r="AE18" s="275">
        <v>216631</v>
      </c>
      <c r="AF18" s="294">
        <v>215587</v>
      </c>
    </row>
    <row r="19" spans="1:32" x14ac:dyDescent="0.25">
      <c r="A19" s="295" t="s">
        <v>133</v>
      </c>
      <c r="B19" s="209">
        <v>58520</v>
      </c>
      <c r="C19" s="209">
        <v>56219</v>
      </c>
      <c r="D19" s="209">
        <v>56227</v>
      </c>
      <c r="E19" s="209">
        <v>57119</v>
      </c>
      <c r="F19" s="209">
        <v>62454</v>
      </c>
      <c r="G19" s="209">
        <v>61316</v>
      </c>
      <c r="H19" s="209">
        <v>61257</v>
      </c>
      <c r="I19" s="209">
        <v>55002</v>
      </c>
      <c r="J19" s="209">
        <v>52974</v>
      </c>
      <c r="K19" s="209">
        <v>50703</v>
      </c>
      <c r="L19" s="209">
        <v>50917</v>
      </c>
      <c r="M19" s="209">
        <v>50775</v>
      </c>
      <c r="N19" s="209">
        <v>49313</v>
      </c>
      <c r="O19" s="273">
        <v>47327</v>
      </c>
      <c r="P19" s="273">
        <v>46203</v>
      </c>
      <c r="Q19" s="439"/>
      <c r="R19" s="274">
        <v>70203</v>
      </c>
      <c r="S19" s="209">
        <v>69861</v>
      </c>
      <c r="T19" s="209">
        <v>69405</v>
      </c>
      <c r="U19" s="209">
        <v>68822</v>
      </c>
      <c r="V19" s="209">
        <v>68095</v>
      </c>
      <c r="W19" s="209">
        <v>67197</v>
      </c>
      <c r="X19" s="209">
        <v>66129</v>
      </c>
      <c r="Y19" s="209">
        <v>64889</v>
      </c>
      <c r="Z19" s="209">
        <v>63495</v>
      </c>
      <c r="AA19" s="209">
        <v>61980</v>
      </c>
      <c r="AB19" s="209">
        <v>60390</v>
      </c>
      <c r="AC19" s="209">
        <v>58770</v>
      </c>
      <c r="AD19" s="209">
        <v>57180</v>
      </c>
      <c r="AE19" s="209">
        <v>55678</v>
      </c>
      <c r="AF19" s="296">
        <v>54302</v>
      </c>
    </row>
    <row r="20" spans="1:32" x14ac:dyDescent="0.25">
      <c r="A20" s="295" t="s">
        <v>134</v>
      </c>
      <c r="B20" s="209">
        <v>70114</v>
      </c>
      <c r="C20" s="209">
        <v>67766</v>
      </c>
      <c r="D20" s="209">
        <v>69274</v>
      </c>
      <c r="E20" s="209">
        <v>68962</v>
      </c>
      <c r="F20" s="209">
        <v>68979</v>
      </c>
      <c r="G20" s="209">
        <v>68838</v>
      </c>
      <c r="H20" s="209">
        <v>69065</v>
      </c>
      <c r="I20" s="209">
        <v>67536</v>
      </c>
      <c r="J20" s="209">
        <v>66253</v>
      </c>
      <c r="K20" s="209">
        <v>64486</v>
      </c>
      <c r="L20" s="209">
        <v>64455</v>
      </c>
      <c r="M20" s="209">
        <v>63338</v>
      </c>
      <c r="N20" s="209">
        <v>63153</v>
      </c>
      <c r="O20" s="273">
        <v>61259</v>
      </c>
      <c r="P20" s="273">
        <v>57166</v>
      </c>
      <c r="Q20" s="439"/>
      <c r="R20" s="274">
        <v>74905</v>
      </c>
      <c r="S20" s="209">
        <v>74348</v>
      </c>
      <c r="T20" s="209">
        <v>73910</v>
      </c>
      <c r="U20" s="209">
        <v>73606</v>
      </c>
      <c r="V20" s="209">
        <v>73427</v>
      </c>
      <c r="W20" s="209">
        <v>73354</v>
      </c>
      <c r="X20" s="209">
        <v>73359</v>
      </c>
      <c r="Y20" s="209">
        <v>73384</v>
      </c>
      <c r="Z20" s="209">
        <v>73367</v>
      </c>
      <c r="AA20" s="209">
        <v>73255</v>
      </c>
      <c r="AB20" s="209">
        <v>73008</v>
      </c>
      <c r="AC20" s="209">
        <v>72602</v>
      </c>
      <c r="AD20" s="209">
        <v>72029</v>
      </c>
      <c r="AE20" s="209">
        <v>71281</v>
      </c>
      <c r="AF20" s="296">
        <v>70350</v>
      </c>
    </row>
    <row r="21" spans="1:32" x14ac:dyDescent="0.25">
      <c r="A21" s="295" t="s">
        <v>135</v>
      </c>
      <c r="B21" s="209">
        <v>45467</v>
      </c>
      <c r="C21" s="209">
        <v>44038</v>
      </c>
      <c r="D21" s="209">
        <v>45729</v>
      </c>
      <c r="E21" s="209">
        <v>45527</v>
      </c>
      <c r="F21" s="209">
        <v>46786</v>
      </c>
      <c r="G21" s="209">
        <v>44033</v>
      </c>
      <c r="H21" s="209">
        <v>43387</v>
      </c>
      <c r="I21" s="209">
        <v>41917</v>
      </c>
      <c r="J21" s="209">
        <v>41012</v>
      </c>
      <c r="K21" s="209">
        <v>40551</v>
      </c>
      <c r="L21" s="209">
        <v>40991</v>
      </c>
      <c r="M21" s="209">
        <v>40864</v>
      </c>
      <c r="N21" s="209">
        <v>39572</v>
      </c>
      <c r="O21" s="273">
        <v>38436</v>
      </c>
      <c r="P21" s="273">
        <v>37957</v>
      </c>
      <c r="Q21" s="439"/>
      <c r="R21" s="274">
        <v>50792</v>
      </c>
      <c r="S21" s="209">
        <v>49952</v>
      </c>
      <c r="T21" s="209">
        <v>49240</v>
      </c>
      <c r="U21" s="209">
        <v>48707</v>
      </c>
      <c r="V21" s="209">
        <v>48386</v>
      </c>
      <c r="W21" s="209">
        <v>48261</v>
      </c>
      <c r="X21" s="209">
        <v>48275</v>
      </c>
      <c r="Y21" s="209">
        <v>48313</v>
      </c>
      <c r="Z21" s="209">
        <v>48260</v>
      </c>
      <c r="AA21" s="209">
        <v>48013</v>
      </c>
      <c r="AB21" s="209">
        <v>47529</v>
      </c>
      <c r="AC21" s="209">
        <v>46828</v>
      </c>
      <c r="AD21" s="209">
        <v>46007</v>
      </c>
      <c r="AE21" s="209">
        <v>45168</v>
      </c>
      <c r="AF21" s="296">
        <v>44382</v>
      </c>
    </row>
    <row r="22" spans="1:32" x14ac:dyDescent="0.25">
      <c r="A22" s="295" t="s">
        <v>136</v>
      </c>
      <c r="B22" s="209">
        <v>130794</v>
      </c>
      <c r="C22" s="209">
        <v>127877</v>
      </c>
      <c r="D22" s="209">
        <v>131868</v>
      </c>
      <c r="E22" s="209">
        <v>132934</v>
      </c>
      <c r="F22" s="209">
        <v>133428</v>
      </c>
      <c r="G22" s="209">
        <v>131316</v>
      </c>
      <c r="H22" s="209">
        <v>131264</v>
      </c>
      <c r="I22" s="209">
        <v>128113</v>
      </c>
      <c r="J22" s="209">
        <v>125086</v>
      </c>
      <c r="K22" s="209">
        <v>120965</v>
      </c>
      <c r="L22" s="209">
        <v>119869</v>
      </c>
      <c r="M22" s="209">
        <v>117989</v>
      </c>
      <c r="N22" s="209">
        <v>115079</v>
      </c>
      <c r="O22" s="273">
        <v>109959</v>
      </c>
      <c r="P22" s="273">
        <v>106851</v>
      </c>
      <c r="Q22" s="439"/>
      <c r="R22" s="274">
        <v>155473</v>
      </c>
      <c r="S22" s="209">
        <v>153952</v>
      </c>
      <c r="T22" s="209">
        <v>152270</v>
      </c>
      <c r="U22" s="209">
        <v>150462</v>
      </c>
      <c r="V22" s="209">
        <v>148626</v>
      </c>
      <c r="W22" s="209">
        <v>146735</v>
      </c>
      <c r="X22" s="209">
        <v>144749</v>
      </c>
      <c r="Y22" s="209">
        <v>142630</v>
      </c>
      <c r="Z22" s="209">
        <v>140388</v>
      </c>
      <c r="AA22" s="209">
        <v>138041</v>
      </c>
      <c r="AB22" s="209">
        <v>135588</v>
      </c>
      <c r="AC22" s="209">
        <v>133036</v>
      </c>
      <c r="AD22" s="209">
        <v>130409</v>
      </c>
      <c r="AE22" s="209">
        <v>127831</v>
      </c>
      <c r="AF22" s="296">
        <v>125269</v>
      </c>
    </row>
    <row r="23" spans="1:32" x14ac:dyDescent="0.25">
      <c r="A23" s="295" t="s">
        <v>137</v>
      </c>
      <c r="B23" s="209">
        <v>120457</v>
      </c>
      <c r="C23" s="209">
        <v>117002</v>
      </c>
      <c r="D23" s="209">
        <v>119788</v>
      </c>
      <c r="E23" s="209">
        <v>122022</v>
      </c>
      <c r="F23" s="209">
        <v>123845</v>
      </c>
      <c r="G23" s="209">
        <v>132732</v>
      </c>
      <c r="H23" s="209">
        <v>122630</v>
      </c>
      <c r="I23" s="209">
        <v>122361</v>
      </c>
      <c r="J23" s="209">
        <v>121022</v>
      </c>
      <c r="K23" s="209">
        <v>118960</v>
      </c>
      <c r="L23" s="209">
        <v>118230</v>
      </c>
      <c r="M23" s="209">
        <v>116971</v>
      </c>
      <c r="N23" s="209">
        <v>116226</v>
      </c>
      <c r="O23" s="273">
        <v>112696</v>
      </c>
      <c r="P23" s="273">
        <v>109387</v>
      </c>
      <c r="Q23" s="439"/>
      <c r="R23" s="274">
        <v>138587</v>
      </c>
      <c r="S23" s="209">
        <v>138240</v>
      </c>
      <c r="T23" s="209">
        <v>137974</v>
      </c>
      <c r="U23" s="209">
        <v>137789</v>
      </c>
      <c r="V23" s="209">
        <v>137646</v>
      </c>
      <c r="W23" s="209">
        <v>137513</v>
      </c>
      <c r="X23" s="209">
        <v>137312</v>
      </c>
      <c r="Y23" s="209">
        <v>136916</v>
      </c>
      <c r="Z23" s="209">
        <v>136264</v>
      </c>
      <c r="AA23" s="209">
        <v>135330</v>
      </c>
      <c r="AB23" s="209">
        <v>134128</v>
      </c>
      <c r="AC23" s="209">
        <v>132683</v>
      </c>
      <c r="AD23" s="209">
        <v>131042</v>
      </c>
      <c r="AE23" s="209">
        <v>129224</v>
      </c>
      <c r="AF23" s="296">
        <v>127226</v>
      </c>
    </row>
    <row r="24" spans="1:32" x14ac:dyDescent="0.25">
      <c r="A24" s="295" t="s">
        <v>138</v>
      </c>
      <c r="B24" s="209">
        <v>169754</v>
      </c>
      <c r="C24" s="209">
        <v>173019</v>
      </c>
      <c r="D24" s="209">
        <v>174856</v>
      </c>
      <c r="E24" s="209">
        <v>180690</v>
      </c>
      <c r="F24" s="209">
        <v>185679</v>
      </c>
      <c r="G24" s="209">
        <v>182079</v>
      </c>
      <c r="H24" s="209">
        <v>181720</v>
      </c>
      <c r="I24" s="209">
        <v>180822</v>
      </c>
      <c r="J24" s="209">
        <v>178371</v>
      </c>
      <c r="K24" s="209">
        <v>175607</v>
      </c>
      <c r="L24" s="209">
        <v>174010</v>
      </c>
      <c r="M24" s="209">
        <v>174632</v>
      </c>
      <c r="N24" s="209">
        <v>173601</v>
      </c>
      <c r="O24" s="273">
        <v>170520</v>
      </c>
      <c r="P24" s="273">
        <v>165828</v>
      </c>
      <c r="Q24" s="439"/>
      <c r="R24" s="274">
        <v>192339</v>
      </c>
      <c r="S24" s="209">
        <v>191892</v>
      </c>
      <c r="T24" s="209">
        <v>191509</v>
      </c>
      <c r="U24" s="209">
        <v>191235</v>
      </c>
      <c r="V24" s="209">
        <v>191089</v>
      </c>
      <c r="W24" s="209">
        <v>191104</v>
      </c>
      <c r="X24" s="209">
        <v>191287</v>
      </c>
      <c r="Y24" s="209">
        <v>191549</v>
      </c>
      <c r="Z24" s="209">
        <v>191766</v>
      </c>
      <c r="AA24" s="209">
        <v>191817</v>
      </c>
      <c r="AB24" s="209">
        <v>191606</v>
      </c>
      <c r="AC24" s="209">
        <v>191160</v>
      </c>
      <c r="AD24" s="209">
        <v>190580</v>
      </c>
      <c r="AE24" s="209">
        <v>189943</v>
      </c>
      <c r="AF24" s="296">
        <v>189175</v>
      </c>
    </row>
    <row r="25" spans="1:32" x14ac:dyDescent="0.25">
      <c r="A25" s="295" t="s">
        <v>139</v>
      </c>
      <c r="B25" s="209">
        <v>176414</v>
      </c>
      <c r="C25" s="209">
        <v>195449</v>
      </c>
      <c r="D25" s="209">
        <v>192966</v>
      </c>
      <c r="E25" s="209">
        <v>196255</v>
      </c>
      <c r="F25" s="209">
        <v>209926</v>
      </c>
      <c r="G25" s="209">
        <v>199550</v>
      </c>
      <c r="H25" s="209">
        <v>198560</v>
      </c>
      <c r="I25" s="209">
        <v>180353</v>
      </c>
      <c r="J25" s="209">
        <v>176335</v>
      </c>
      <c r="K25" s="209">
        <v>176212</v>
      </c>
      <c r="L25" s="209">
        <v>168767</v>
      </c>
      <c r="M25" s="209">
        <v>171570</v>
      </c>
      <c r="N25" s="209">
        <v>170437</v>
      </c>
      <c r="O25" s="273">
        <v>160317</v>
      </c>
      <c r="P25" s="273">
        <v>155896</v>
      </c>
      <c r="Q25" s="439"/>
      <c r="R25" s="274">
        <v>192904</v>
      </c>
      <c r="S25" s="209">
        <v>192651</v>
      </c>
      <c r="T25" s="209">
        <v>192370</v>
      </c>
      <c r="U25" s="209">
        <v>192105</v>
      </c>
      <c r="V25" s="209">
        <v>191858</v>
      </c>
      <c r="W25" s="209">
        <v>191625</v>
      </c>
      <c r="X25" s="209">
        <v>191333</v>
      </c>
      <c r="Y25" s="209">
        <v>190857</v>
      </c>
      <c r="Z25" s="209">
        <v>190093</v>
      </c>
      <c r="AA25" s="209">
        <v>188949</v>
      </c>
      <c r="AB25" s="209">
        <v>187416</v>
      </c>
      <c r="AC25" s="209">
        <v>185561</v>
      </c>
      <c r="AD25" s="209">
        <v>183549</v>
      </c>
      <c r="AE25" s="209">
        <v>181523</v>
      </c>
      <c r="AF25" s="296">
        <v>179537</v>
      </c>
    </row>
    <row r="26" spans="1:32" x14ac:dyDescent="0.25">
      <c r="A26" s="295" t="s">
        <v>140</v>
      </c>
      <c r="B26" s="209">
        <v>6965</v>
      </c>
      <c r="C26" s="209">
        <v>6892</v>
      </c>
      <c r="D26" s="209">
        <v>6940</v>
      </c>
      <c r="E26" s="209">
        <v>7496</v>
      </c>
      <c r="F26" s="209">
        <v>7654</v>
      </c>
      <c r="G26" s="209">
        <v>7525</v>
      </c>
      <c r="H26" s="209">
        <v>7512</v>
      </c>
      <c r="I26" s="209">
        <v>7588</v>
      </c>
      <c r="J26" s="209">
        <v>7745</v>
      </c>
      <c r="K26" s="209">
        <v>7433</v>
      </c>
      <c r="L26" s="209">
        <v>7194</v>
      </c>
      <c r="M26" s="209">
        <v>6813</v>
      </c>
      <c r="N26" s="209">
        <v>7069</v>
      </c>
      <c r="O26" s="273">
        <v>7309</v>
      </c>
      <c r="P26" s="273">
        <v>7322</v>
      </c>
      <c r="Q26" s="439"/>
      <c r="R26" s="274">
        <v>7083</v>
      </c>
      <c r="S26" s="209">
        <v>7172</v>
      </c>
      <c r="T26" s="209">
        <v>7197</v>
      </c>
      <c r="U26" s="209">
        <v>7198</v>
      </c>
      <c r="V26" s="209">
        <v>7203</v>
      </c>
      <c r="W26" s="209">
        <v>7208</v>
      </c>
      <c r="X26" s="209">
        <v>7211</v>
      </c>
      <c r="Y26" s="209">
        <v>7199</v>
      </c>
      <c r="Z26" s="209">
        <v>7180</v>
      </c>
      <c r="AA26" s="209">
        <v>7137</v>
      </c>
      <c r="AB26" s="209">
        <v>7107</v>
      </c>
      <c r="AC26" s="209">
        <v>7098</v>
      </c>
      <c r="AD26" s="209">
        <v>7099</v>
      </c>
      <c r="AE26" s="209">
        <v>7103</v>
      </c>
      <c r="AF26" s="296">
        <v>7083</v>
      </c>
    </row>
    <row r="27" spans="1:32" x14ac:dyDescent="0.25">
      <c r="A27" s="295" t="s">
        <v>141</v>
      </c>
      <c r="B27" s="209">
        <v>972105</v>
      </c>
      <c r="C27" s="209">
        <v>986511</v>
      </c>
      <c r="D27" s="209">
        <v>1009420</v>
      </c>
      <c r="E27" s="209">
        <v>1069455</v>
      </c>
      <c r="F27" s="209">
        <v>1136621</v>
      </c>
      <c r="G27" s="209">
        <v>1085237</v>
      </c>
      <c r="H27" s="209">
        <v>1088555</v>
      </c>
      <c r="I27" s="209">
        <v>1085641</v>
      </c>
      <c r="J27" s="209">
        <v>1078597</v>
      </c>
      <c r="K27" s="209">
        <v>1074240</v>
      </c>
      <c r="L27" s="209">
        <v>1046567</v>
      </c>
      <c r="M27" s="209">
        <v>1060381</v>
      </c>
      <c r="N27" s="209">
        <v>1086538</v>
      </c>
      <c r="O27" s="273">
        <v>1056853</v>
      </c>
      <c r="P27" s="273">
        <v>1030287</v>
      </c>
      <c r="Q27" s="439"/>
      <c r="R27" s="274">
        <v>1160162</v>
      </c>
      <c r="S27" s="209">
        <v>1173073</v>
      </c>
      <c r="T27" s="209">
        <v>1185527</v>
      </c>
      <c r="U27" s="209">
        <v>1197537</v>
      </c>
      <c r="V27" s="209">
        <v>1209334</v>
      </c>
      <c r="W27" s="209">
        <v>1220863</v>
      </c>
      <c r="X27" s="209">
        <v>1231746</v>
      </c>
      <c r="Y27" s="209">
        <v>1242410</v>
      </c>
      <c r="Z27" s="209">
        <v>1253873</v>
      </c>
      <c r="AA27" s="209">
        <v>1263779</v>
      </c>
      <c r="AB27" s="209">
        <v>1267589</v>
      </c>
      <c r="AC27" s="209">
        <v>1266431</v>
      </c>
      <c r="AD27" s="209">
        <v>1263340</v>
      </c>
      <c r="AE27" s="209">
        <v>1258420</v>
      </c>
      <c r="AF27" s="296">
        <v>1251352</v>
      </c>
    </row>
    <row r="28" spans="1:32" x14ac:dyDescent="0.25">
      <c r="A28" s="295" t="s">
        <v>142</v>
      </c>
      <c r="B28" s="209">
        <v>117519</v>
      </c>
      <c r="C28" s="209">
        <v>115930</v>
      </c>
      <c r="D28" s="209">
        <v>120523</v>
      </c>
      <c r="E28" s="209">
        <v>125638</v>
      </c>
      <c r="F28" s="209">
        <v>133396</v>
      </c>
      <c r="G28" s="209">
        <v>126061</v>
      </c>
      <c r="H28" s="209">
        <v>125536</v>
      </c>
      <c r="I28" s="209">
        <v>122718</v>
      </c>
      <c r="J28" s="209">
        <v>123497</v>
      </c>
      <c r="K28" s="209">
        <v>120767</v>
      </c>
      <c r="L28" s="209">
        <v>121827</v>
      </c>
      <c r="M28" s="209">
        <v>120211</v>
      </c>
      <c r="N28" s="209">
        <v>118511</v>
      </c>
      <c r="O28" s="273">
        <v>117079</v>
      </c>
      <c r="P28" s="273">
        <v>112433</v>
      </c>
      <c r="Q28" s="439"/>
      <c r="R28" s="274">
        <v>136477</v>
      </c>
      <c r="S28" s="209">
        <v>136463</v>
      </c>
      <c r="T28" s="209">
        <v>136404</v>
      </c>
      <c r="U28" s="209">
        <v>136320</v>
      </c>
      <c r="V28" s="209">
        <v>136148</v>
      </c>
      <c r="W28" s="209">
        <v>135895</v>
      </c>
      <c r="X28" s="209">
        <v>135543</v>
      </c>
      <c r="Y28" s="209">
        <v>135064</v>
      </c>
      <c r="Z28" s="209">
        <v>134434</v>
      </c>
      <c r="AA28" s="209">
        <v>133601</v>
      </c>
      <c r="AB28" s="209">
        <v>132485</v>
      </c>
      <c r="AC28" s="209">
        <v>131115</v>
      </c>
      <c r="AD28" s="209">
        <v>129587</v>
      </c>
      <c r="AE28" s="209">
        <v>127913</v>
      </c>
      <c r="AF28" s="296">
        <v>126072</v>
      </c>
    </row>
    <row r="29" spans="1:32" x14ac:dyDescent="0.25">
      <c r="A29" s="295" t="s">
        <v>143</v>
      </c>
      <c r="B29" s="209">
        <v>130950</v>
      </c>
      <c r="C29" s="209">
        <v>128467</v>
      </c>
      <c r="D29" s="209">
        <v>130700</v>
      </c>
      <c r="E29" s="209">
        <v>132720</v>
      </c>
      <c r="F29" s="209">
        <v>135461</v>
      </c>
      <c r="G29" s="209">
        <v>133239</v>
      </c>
      <c r="H29" s="209">
        <v>131305</v>
      </c>
      <c r="I29" s="209">
        <v>128940</v>
      </c>
      <c r="J29" s="209">
        <v>126090</v>
      </c>
      <c r="K29" s="209">
        <v>122304</v>
      </c>
      <c r="L29" s="209">
        <v>119970</v>
      </c>
      <c r="M29" s="209">
        <v>118242</v>
      </c>
      <c r="N29" s="209">
        <v>116191</v>
      </c>
      <c r="O29" s="273">
        <v>113908</v>
      </c>
      <c r="P29" s="273">
        <v>111471</v>
      </c>
      <c r="Q29" s="439"/>
      <c r="R29" s="274">
        <v>151627</v>
      </c>
      <c r="S29" s="209">
        <v>150243</v>
      </c>
      <c r="T29" s="209">
        <v>148830</v>
      </c>
      <c r="U29" s="209">
        <v>147336</v>
      </c>
      <c r="V29" s="209">
        <v>145802</v>
      </c>
      <c r="W29" s="209">
        <v>144315</v>
      </c>
      <c r="X29" s="209">
        <v>142866</v>
      </c>
      <c r="Y29" s="209">
        <v>141407</v>
      </c>
      <c r="Z29" s="209">
        <v>139994</v>
      </c>
      <c r="AA29" s="209">
        <v>138582</v>
      </c>
      <c r="AB29" s="209">
        <v>137094</v>
      </c>
      <c r="AC29" s="209">
        <v>135559</v>
      </c>
      <c r="AD29" s="209">
        <v>134049</v>
      </c>
      <c r="AE29" s="209">
        <v>132548</v>
      </c>
      <c r="AF29" s="296">
        <v>130957</v>
      </c>
    </row>
    <row r="30" spans="1:32" x14ac:dyDescent="0.25">
      <c r="A30" s="295" t="s">
        <v>144</v>
      </c>
      <c r="B30" s="209">
        <v>226765</v>
      </c>
      <c r="C30" s="209">
        <v>232070</v>
      </c>
      <c r="D30" s="209">
        <v>235465</v>
      </c>
      <c r="E30" s="209">
        <v>239135</v>
      </c>
      <c r="F30" s="209">
        <v>251835</v>
      </c>
      <c r="G30" s="209">
        <v>239860</v>
      </c>
      <c r="H30" s="209">
        <v>241587</v>
      </c>
      <c r="I30" s="209">
        <v>239479</v>
      </c>
      <c r="J30" s="209">
        <v>234153</v>
      </c>
      <c r="K30" s="209">
        <v>229639</v>
      </c>
      <c r="L30" s="209">
        <v>227259</v>
      </c>
      <c r="M30" s="209">
        <v>230021</v>
      </c>
      <c r="N30" s="209">
        <v>232088</v>
      </c>
      <c r="O30" s="273">
        <v>224461</v>
      </c>
      <c r="P30" s="273">
        <v>219688</v>
      </c>
      <c r="Q30" s="439"/>
      <c r="R30" s="274">
        <v>254122</v>
      </c>
      <c r="S30" s="209">
        <v>255336</v>
      </c>
      <c r="T30" s="209">
        <v>256629</v>
      </c>
      <c r="U30" s="209">
        <v>258002</v>
      </c>
      <c r="V30" s="209">
        <v>259481</v>
      </c>
      <c r="W30" s="209">
        <v>261040</v>
      </c>
      <c r="X30" s="209">
        <v>262606</v>
      </c>
      <c r="Y30" s="209">
        <v>264249</v>
      </c>
      <c r="Z30" s="209">
        <v>266163</v>
      </c>
      <c r="AA30" s="209">
        <v>267860</v>
      </c>
      <c r="AB30" s="209">
        <v>268422</v>
      </c>
      <c r="AC30" s="209">
        <v>268100</v>
      </c>
      <c r="AD30" s="209">
        <v>267549</v>
      </c>
      <c r="AE30" s="209">
        <v>266780</v>
      </c>
      <c r="AF30" s="296">
        <v>265665</v>
      </c>
    </row>
    <row r="31" spans="1:32" x14ac:dyDescent="0.25">
      <c r="A31" s="295" t="s">
        <v>145</v>
      </c>
      <c r="B31" s="209">
        <v>391794</v>
      </c>
      <c r="C31" s="209">
        <v>397710</v>
      </c>
      <c r="D31" s="209">
        <v>395680</v>
      </c>
      <c r="E31" s="209">
        <v>403159</v>
      </c>
      <c r="F31" s="209">
        <v>413846</v>
      </c>
      <c r="G31" s="209">
        <v>420363</v>
      </c>
      <c r="H31" s="209">
        <v>413621</v>
      </c>
      <c r="I31" s="209">
        <v>404014</v>
      </c>
      <c r="J31" s="209">
        <v>405047</v>
      </c>
      <c r="K31" s="209">
        <v>396053</v>
      </c>
      <c r="L31" s="209">
        <v>394045</v>
      </c>
      <c r="M31" s="209">
        <v>398859</v>
      </c>
      <c r="N31" s="209">
        <v>402550</v>
      </c>
      <c r="O31" s="273">
        <v>394900</v>
      </c>
      <c r="P31" s="273">
        <v>391556</v>
      </c>
      <c r="Q31" s="439"/>
      <c r="R31" s="274">
        <v>461303</v>
      </c>
      <c r="S31" s="209">
        <v>460508</v>
      </c>
      <c r="T31" s="209">
        <v>460065</v>
      </c>
      <c r="U31" s="209">
        <v>459743</v>
      </c>
      <c r="V31" s="209">
        <v>459565</v>
      </c>
      <c r="W31" s="209">
        <v>459293</v>
      </c>
      <c r="X31" s="209">
        <v>458803</v>
      </c>
      <c r="Y31" s="209">
        <v>458443</v>
      </c>
      <c r="Z31" s="209">
        <v>458556</v>
      </c>
      <c r="AA31" s="209">
        <v>458405</v>
      </c>
      <c r="AB31" s="209">
        <v>456477</v>
      </c>
      <c r="AC31" s="209">
        <v>453233</v>
      </c>
      <c r="AD31" s="209">
        <v>449774</v>
      </c>
      <c r="AE31" s="209">
        <v>446137</v>
      </c>
      <c r="AF31" s="296">
        <v>442140</v>
      </c>
    </row>
    <row r="32" spans="1:32" x14ac:dyDescent="0.25">
      <c r="A32" s="295" t="s">
        <v>146</v>
      </c>
      <c r="B32" s="209">
        <v>57570</v>
      </c>
      <c r="C32" s="209">
        <v>55589</v>
      </c>
      <c r="D32" s="209">
        <v>58444</v>
      </c>
      <c r="E32" s="209">
        <v>59940</v>
      </c>
      <c r="F32" s="209">
        <v>62352</v>
      </c>
      <c r="G32" s="209">
        <v>61681</v>
      </c>
      <c r="H32" s="209">
        <v>63006</v>
      </c>
      <c r="I32" s="209">
        <v>62621</v>
      </c>
      <c r="J32" s="209">
        <v>63107</v>
      </c>
      <c r="K32" s="209">
        <v>63098</v>
      </c>
      <c r="L32" s="209">
        <v>64142</v>
      </c>
      <c r="M32" s="209">
        <v>63735</v>
      </c>
      <c r="N32" s="209">
        <v>65052</v>
      </c>
      <c r="O32" s="273">
        <v>64447</v>
      </c>
      <c r="P32" s="273">
        <v>63540</v>
      </c>
      <c r="Q32" s="439"/>
      <c r="R32" s="274">
        <v>64509</v>
      </c>
      <c r="S32" s="209">
        <v>65305</v>
      </c>
      <c r="T32" s="209">
        <v>66090</v>
      </c>
      <c r="U32" s="209">
        <v>66849</v>
      </c>
      <c r="V32" s="209">
        <v>67545</v>
      </c>
      <c r="W32" s="209">
        <v>68179</v>
      </c>
      <c r="X32" s="209">
        <v>68753</v>
      </c>
      <c r="Y32" s="209">
        <v>69260</v>
      </c>
      <c r="Z32" s="209">
        <v>69721</v>
      </c>
      <c r="AA32" s="209">
        <v>70111</v>
      </c>
      <c r="AB32" s="209">
        <v>70390</v>
      </c>
      <c r="AC32" s="209">
        <v>70540</v>
      </c>
      <c r="AD32" s="209">
        <v>70567</v>
      </c>
      <c r="AE32" s="209">
        <v>70470</v>
      </c>
      <c r="AF32" s="296">
        <v>70254</v>
      </c>
    </row>
    <row r="33" spans="1:32" x14ac:dyDescent="0.25">
      <c r="A33" s="295" t="s">
        <v>147</v>
      </c>
      <c r="B33" s="209">
        <v>41451</v>
      </c>
      <c r="C33" s="209">
        <v>39129</v>
      </c>
      <c r="D33" s="209">
        <v>41524</v>
      </c>
      <c r="E33" s="209">
        <v>42845</v>
      </c>
      <c r="F33" s="209">
        <v>45257</v>
      </c>
      <c r="G33" s="209">
        <v>48172</v>
      </c>
      <c r="H33" s="209">
        <v>43639</v>
      </c>
      <c r="I33" s="209">
        <v>42887</v>
      </c>
      <c r="J33" s="209">
        <v>43203</v>
      </c>
      <c r="K33" s="209">
        <v>42822</v>
      </c>
      <c r="L33" s="209">
        <v>42459</v>
      </c>
      <c r="M33" s="209">
        <v>42622</v>
      </c>
      <c r="N33" s="209">
        <v>40712</v>
      </c>
      <c r="O33" s="273">
        <v>39814</v>
      </c>
      <c r="P33" s="273">
        <v>39090</v>
      </c>
      <c r="Q33" s="439"/>
      <c r="R33" s="274">
        <v>40802</v>
      </c>
      <c r="S33" s="209">
        <v>41118</v>
      </c>
      <c r="T33" s="209">
        <v>41444</v>
      </c>
      <c r="U33" s="209">
        <v>41795</v>
      </c>
      <c r="V33" s="209">
        <v>42161</v>
      </c>
      <c r="W33" s="209">
        <v>42548</v>
      </c>
      <c r="X33" s="209">
        <v>42947</v>
      </c>
      <c r="Y33" s="209">
        <v>43338</v>
      </c>
      <c r="Z33" s="209">
        <v>43710</v>
      </c>
      <c r="AA33" s="209">
        <v>44032</v>
      </c>
      <c r="AB33" s="209">
        <v>44279</v>
      </c>
      <c r="AC33" s="209">
        <v>44446</v>
      </c>
      <c r="AD33" s="209">
        <v>44525</v>
      </c>
      <c r="AE33" s="209">
        <v>44510</v>
      </c>
      <c r="AF33" s="296">
        <v>44388</v>
      </c>
    </row>
    <row r="34" spans="1:32" x14ac:dyDescent="0.25">
      <c r="A34" s="295" t="s">
        <v>148</v>
      </c>
      <c r="B34" s="209">
        <v>43349</v>
      </c>
      <c r="C34" s="209">
        <v>45558</v>
      </c>
      <c r="D34" s="209">
        <v>48355</v>
      </c>
      <c r="E34" s="209">
        <v>51128</v>
      </c>
      <c r="F34" s="209">
        <v>53208</v>
      </c>
      <c r="G34" s="209">
        <v>54793</v>
      </c>
      <c r="H34" s="209">
        <v>53858</v>
      </c>
      <c r="I34" s="209">
        <v>52958</v>
      </c>
      <c r="J34" s="209">
        <v>53946</v>
      </c>
      <c r="K34" s="209">
        <v>53584</v>
      </c>
      <c r="L34" s="209">
        <v>53764</v>
      </c>
      <c r="M34" s="209">
        <v>54226</v>
      </c>
      <c r="N34" s="209">
        <v>55953</v>
      </c>
      <c r="O34" s="273">
        <v>56814</v>
      </c>
      <c r="P34" s="273">
        <v>55765</v>
      </c>
      <c r="Q34" s="439"/>
      <c r="R34" s="274">
        <v>50038</v>
      </c>
      <c r="S34" s="209">
        <v>51352</v>
      </c>
      <c r="T34" s="209">
        <v>52645</v>
      </c>
      <c r="U34" s="209">
        <v>53927</v>
      </c>
      <c r="V34" s="209">
        <v>55180</v>
      </c>
      <c r="W34" s="209">
        <v>56401</v>
      </c>
      <c r="X34" s="209">
        <v>57578</v>
      </c>
      <c r="Y34" s="209">
        <v>58657</v>
      </c>
      <c r="Z34" s="209">
        <v>59598</v>
      </c>
      <c r="AA34" s="209">
        <v>60366</v>
      </c>
      <c r="AB34" s="209">
        <v>60985</v>
      </c>
      <c r="AC34" s="209">
        <v>61460</v>
      </c>
      <c r="AD34" s="209">
        <v>61776</v>
      </c>
      <c r="AE34" s="209">
        <v>61944</v>
      </c>
      <c r="AF34" s="296">
        <v>61964</v>
      </c>
    </row>
    <row r="35" spans="1:32" x14ac:dyDescent="0.25">
      <c r="A35" s="295" t="s">
        <v>149</v>
      </c>
      <c r="B35" s="209">
        <v>33763</v>
      </c>
      <c r="C35" s="209">
        <v>31572</v>
      </c>
      <c r="D35" s="209">
        <v>32831</v>
      </c>
      <c r="E35" s="209">
        <v>34844</v>
      </c>
      <c r="F35" s="209">
        <v>34384</v>
      </c>
      <c r="G35" s="209">
        <v>35354</v>
      </c>
      <c r="H35" s="209">
        <v>34891</v>
      </c>
      <c r="I35" s="209">
        <v>34730</v>
      </c>
      <c r="J35" s="209">
        <v>34509</v>
      </c>
      <c r="K35" s="209">
        <v>34150</v>
      </c>
      <c r="L35" s="209">
        <v>33948</v>
      </c>
      <c r="M35" s="209">
        <v>33833</v>
      </c>
      <c r="N35" s="209">
        <v>34179</v>
      </c>
      <c r="O35" s="273">
        <v>34014</v>
      </c>
      <c r="P35" s="273">
        <v>33923</v>
      </c>
      <c r="Q35" s="439"/>
      <c r="R35" s="274">
        <v>30361</v>
      </c>
      <c r="S35" s="209">
        <v>31026</v>
      </c>
      <c r="T35" s="209">
        <v>31706</v>
      </c>
      <c r="U35" s="209">
        <v>32407</v>
      </c>
      <c r="V35" s="209">
        <v>33135</v>
      </c>
      <c r="W35" s="209">
        <v>33871</v>
      </c>
      <c r="X35" s="209">
        <v>34609</v>
      </c>
      <c r="Y35" s="209">
        <v>35307</v>
      </c>
      <c r="Z35" s="209">
        <v>35927</v>
      </c>
      <c r="AA35" s="209">
        <v>36459</v>
      </c>
      <c r="AB35" s="209">
        <v>36934</v>
      </c>
      <c r="AC35" s="209">
        <v>37323</v>
      </c>
      <c r="AD35" s="209">
        <v>37593</v>
      </c>
      <c r="AE35" s="209">
        <v>37747</v>
      </c>
      <c r="AF35" s="296">
        <v>37783</v>
      </c>
    </row>
    <row r="36" spans="1:32" x14ac:dyDescent="0.25">
      <c r="A36" s="295" t="s">
        <v>150</v>
      </c>
      <c r="B36" s="209">
        <v>690724</v>
      </c>
      <c r="C36" s="209">
        <v>683531</v>
      </c>
      <c r="D36" s="209">
        <v>693936</v>
      </c>
      <c r="E36" s="209">
        <v>723305</v>
      </c>
      <c r="F36" s="209">
        <v>753408</v>
      </c>
      <c r="G36" s="209">
        <v>768223</v>
      </c>
      <c r="H36" s="209">
        <v>773103</v>
      </c>
      <c r="I36" s="209">
        <v>763796</v>
      </c>
      <c r="J36" s="209">
        <v>765125</v>
      </c>
      <c r="K36" s="209">
        <v>757870</v>
      </c>
      <c r="L36" s="209">
        <v>736567</v>
      </c>
      <c r="M36" s="209">
        <v>723918</v>
      </c>
      <c r="N36" s="209">
        <v>716817</v>
      </c>
      <c r="O36" s="273">
        <v>686296</v>
      </c>
      <c r="P36" s="273">
        <v>674811</v>
      </c>
      <c r="Q36" s="439"/>
      <c r="R36" s="274">
        <v>730993</v>
      </c>
      <c r="S36" s="209">
        <v>737113</v>
      </c>
      <c r="T36" s="209">
        <v>743086</v>
      </c>
      <c r="U36" s="209">
        <v>748763</v>
      </c>
      <c r="V36" s="209">
        <v>754149</v>
      </c>
      <c r="W36" s="209">
        <v>759006</v>
      </c>
      <c r="X36" s="209">
        <v>762796</v>
      </c>
      <c r="Y36" s="209">
        <v>765597</v>
      </c>
      <c r="Z36" s="209">
        <v>768209</v>
      </c>
      <c r="AA36" s="209">
        <v>769575</v>
      </c>
      <c r="AB36" s="209">
        <v>767148</v>
      </c>
      <c r="AC36" s="209">
        <v>761614</v>
      </c>
      <c r="AD36" s="209">
        <v>754629</v>
      </c>
      <c r="AE36" s="209">
        <v>745990</v>
      </c>
      <c r="AF36" s="296">
        <v>735310</v>
      </c>
    </row>
    <row r="37" spans="1:32" x14ac:dyDescent="0.25">
      <c r="A37" s="295" t="s">
        <v>151</v>
      </c>
      <c r="B37" s="209">
        <v>83053</v>
      </c>
      <c r="C37" s="209">
        <v>83967</v>
      </c>
      <c r="D37" s="209">
        <v>88491</v>
      </c>
      <c r="E37" s="209">
        <v>96839</v>
      </c>
      <c r="F37" s="209">
        <v>104821</v>
      </c>
      <c r="G37" s="209">
        <v>102735</v>
      </c>
      <c r="H37" s="209">
        <v>104839</v>
      </c>
      <c r="I37" s="209">
        <v>105399</v>
      </c>
      <c r="J37" s="209">
        <v>102274</v>
      </c>
      <c r="K37" s="209">
        <v>103195</v>
      </c>
      <c r="L37" s="209">
        <v>102880</v>
      </c>
      <c r="M37" s="209">
        <v>105353</v>
      </c>
      <c r="N37" s="209">
        <v>106434</v>
      </c>
      <c r="O37" s="273">
        <v>106079</v>
      </c>
      <c r="P37" s="273">
        <v>102839</v>
      </c>
      <c r="Q37" s="439"/>
      <c r="R37" s="274">
        <v>96465</v>
      </c>
      <c r="S37" s="209">
        <v>98391</v>
      </c>
      <c r="T37" s="209">
        <v>100142</v>
      </c>
      <c r="U37" s="209">
        <v>101850</v>
      </c>
      <c r="V37" s="209">
        <v>103647</v>
      </c>
      <c r="W37" s="209">
        <v>105491</v>
      </c>
      <c r="X37" s="209">
        <v>107316</v>
      </c>
      <c r="Y37" s="209">
        <v>108997</v>
      </c>
      <c r="Z37" s="209">
        <v>110340</v>
      </c>
      <c r="AA37" s="209">
        <v>111300</v>
      </c>
      <c r="AB37" s="209">
        <v>111970</v>
      </c>
      <c r="AC37" s="209">
        <v>112252</v>
      </c>
      <c r="AD37" s="209">
        <v>111806</v>
      </c>
      <c r="AE37" s="209">
        <v>110930</v>
      </c>
      <c r="AF37" s="296">
        <v>110282</v>
      </c>
    </row>
    <row r="38" spans="1:32" x14ac:dyDescent="0.25">
      <c r="A38" s="295" t="s">
        <v>152</v>
      </c>
      <c r="B38" s="209">
        <v>109505</v>
      </c>
      <c r="C38" s="209">
        <v>111706</v>
      </c>
      <c r="D38" s="209">
        <v>114756</v>
      </c>
      <c r="E38" s="209">
        <v>120711</v>
      </c>
      <c r="F38" s="209">
        <v>127076</v>
      </c>
      <c r="G38" s="209">
        <v>129772</v>
      </c>
      <c r="H38" s="209">
        <v>130077</v>
      </c>
      <c r="I38" s="209">
        <v>144369</v>
      </c>
      <c r="J38" s="209">
        <v>142893</v>
      </c>
      <c r="K38" s="209">
        <v>140914</v>
      </c>
      <c r="L38" s="209">
        <v>138059</v>
      </c>
      <c r="M38" s="209">
        <v>137206</v>
      </c>
      <c r="N38" s="209">
        <v>137415</v>
      </c>
      <c r="O38" s="273">
        <v>134726</v>
      </c>
      <c r="P38" s="273">
        <v>132234</v>
      </c>
      <c r="Q38" s="439"/>
      <c r="R38" s="274">
        <v>133134</v>
      </c>
      <c r="S38" s="209">
        <v>135419</v>
      </c>
      <c r="T38" s="209">
        <v>138000</v>
      </c>
      <c r="U38" s="209">
        <v>140701</v>
      </c>
      <c r="V38" s="209">
        <v>143280</v>
      </c>
      <c r="W38" s="209">
        <v>145504</v>
      </c>
      <c r="X38" s="209">
        <v>147311</v>
      </c>
      <c r="Y38" s="209">
        <v>148797</v>
      </c>
      <c r="Z38" s="209">
        <v>150056</v>
      </c>
      <c r="AA38" s="209">
        <v>151076</v>
      </c>
      <c r="AB38" s="209">
        <v>151807</v>
      </c>
      <c r="AC38" s="209">
        <v>152232</v>
      </c>
      <c r="AD38" s="209">
        <v>152355</v>
      </c>
      <c r="AE38" s="209">
        <v>152140</v>
      </c>
      <c r="AF38" s="296">
        <v>151515</v>
      </c>
    </row>
    <row r="39" spans="1:32" x14ac:dyDescent="0.25">
      <c r="A39" s="295" t="s">
        <v>153</v>
      </c>
      <c r="B39" s="209">
        <v>58662</v>
      </c>
      <c r="C39" s="209">
        <v>56439</v>
      </c>
      <c r="D39" s="209">
        <v>60130</v>
      </c>
      <c r="E39" s="209">
        <v>62433</v>
      </c>
      <c r="F39" s="209">
        <v>67193</v>
      </c>
      <c r="G39" s="209">
        <v>65512</v>
      </c>
      <c r="H39" s="209">
        <v>64945</v>
      </c>
      <c r="I39" s="209">
        <v>63947</v>
      </c>
      <c r="J39" s="209">
        <v>63501</v>
      </c>
      <c r="K39" s="209">
        <v>62740</v>
      </c>
      <c r="L39" s="209">
        <v>62305</v>
      </c>
      <c r="M39" s="209">
        <v>62423</v>
      </c>
      <c r="N39" s="209">
        <v>61824</v>
      </c>
      <c r="O39" s="273">
        <v>60943</v>
      </c>
      <c r="P39" s="273">
        <v>60464</v>
      </c>
      <c r="Q39" s="439"/>
      <c r="R39" s="274">
        <v>64186</v>
      </c>
      <c r="S39" s="209">
        <v>65001</v>
      </c>
      <c r="T39" s="209">
        <v>65734</v>
      </c>
      <c r="U39" s="209">
        <v>66286</v>
      </c>
      <c r="V39" s="209">
        <v>66574</v>
      </c>
      <c r="W39" s="209">
        <v>66813</v>
      </c>
      <c r="X39" s="209">
        <v>67079</v>
      </c>
      <c r="Y39" s="209">
        <v>67263</v>
      </c>
      <c r="Z39" s="209">
        <v>67337</v>
      </c>
      <c r="AA39" s="209">
        <v>67207</v>
      </c>
      <c r="AB39" s="209">
        <v>66821</v>
      </c>
      <c r="AC39" s="209">
        <v>66171</v>
      </c>
      <c r="AD39" s="209">
        <v>65237</v>
      </c>
      <c r="AE39" s="209">
        <v>64019</v>
      </c>
      <c r="AF39" s="296">
        <v>62611</v>
      </c>
    </row>
    <row r="40" spans="1:32" x14ac:dyDescent="0.25">
      <c r="A40" s="295" t="s">
        <v>154</v>
      </c>
      <c r="B40" s="209">
        <v>127570</v>
      </c>
      <c r="C40" s="209">
        <v>128516</v>
      </c>
      <c r="D40" s="209">
        <v>131695</v>
      </c>
      <c r="E40" s="209">
        <v>135385</v>
      </c>
      <c r="F40" s="209">
        <v>139553</v>
      </c>
      <c r="G40" s="209">
        <v>142729</v>
      </c>
      <c r="H40" s="209">
        <v>139434</v>
      </c>
      <c r="I40" s="209">
        <v>137679</v>
      </c>
      <c r="J40" s="209">
        <v>137386</v>
      </c>
      <c r="K40" s="209">
        <v>134272</v>
      </c>
      <c r="L40" s="209">
        <v>133038</v>
      </c>
      <c r="M40" s="209">
        <v>131505</v>
      </c>
      <c r="N40" s="209">
        <v>130766</v>
      </c>
      <c r="O40" s="273">
        <v>127839</v>
      </c>
      <c r="P40" s="273">
        <v>125064</v>
      </c>
      <c r="Q40" s="439"/>
      <c r="R40" s="274">
        <v>154966</v>
      </c>
      <c r="S40" s="209">
        <v>154170</v>
      </c>
      <c r="T40" s="209">
        <v>153509</v>
      </c>
      <c r="U40" s="209">
        <v>152984</v>
      </c>
      <c r="V40" s="209">
        <v>152581</v>
      </c>
      <c r="W40" s="209">
        <v>152263</v>
      </c>
      <c r="X40" s="209">
        <v>151972</v>
      </c>
      <c r="Y40" s="209">
        <v>151651</v>
      </c>
      <c r="Z40" s="209">
        <v>151276</v>
      </c>
      <c r="AA40" s="209">
        <v>150786</v>
      </c>
      <c r="AB40" s="209">
        <v>150110</v>
      </c>
      <c r="AC40" s="209">
        <v>149191</v>
      </c>
      <c r="AD40" s="209">
        <v>148070</v>
      </c>
      <c r="AE40" s="209">
        <v>146803</v>
      </c>
      <c r="AF40" s="296">
        <v>145313</v>
      </c>
    </row>
    <row r="41" spans="1:32" x14ac:dyDescent="0.25">
      <c r="A41" s="295" t="s">
        <v>155</v>
      </c>
      <c r="B41" s="209">
        <v>34411</v>
      </c>
      <c r="C41" s="209">
        <v>32551</v>
      </c>
      <c r="D41" s="209">
        <v>33947</v>
      </c>
      <c r="E41" s="209">
        <v>34143</v>
      </c>
      <c r="F41" s="209">
        <v>35270</v>
      </c>
      <c r="G41" s="209">
        <v>34527</v>
      </c>
      <c r="H41" s="209">
        <v>34468</v>
      </c>
      <c r="I41" s="209">
        <v>33610</v>
      </c>
      <c r="J41" s="209">
        <v>32987</v>
      </c>
      <c r="K41" s="209">
        <v>32387</v>
      </c>
      <c r="L41" s="209">
        <v>32400</v>
      </c>
      <c r="M41" s="209">
        <v>32595</v>
      </c>
      <c r="N41" s="209">
        <v>32237</v>
      </c>
      <c r="O41" s="273">
        <v>32260</v>
      </c>
      <c r="P41" s="273">
        <v>32275</v>
      </c>
      <c r="Q41" s="439"/>
      <c r="R41" s="274">
        <v>36450</v>
      </c>
      <c r="S41" s="209">
        <v>36382</v>
      </c>
      <c r="T41" s="209">
        <v>36380</v>
      </c>
      <c r="U41" s="209">
        <v>36400</v>
      </c>
      <c r="V41" s="209">
        <v>36398</v>
      </c>
      <c r="W41" s="209">
        <v>36396</v>
      </c>
      <c r="X41" s="209">
        <v>36385</v>
      </c>
      <c r="Y41" s="209">
        <v>36362</v>
      </c>
      <c r="Z41" s="209">
        <v>36334</v>
      </c>
      <c r="AA41" s="209">
        <v>36272</v>
      </c>
      <c r="AB41" s="209">
        <v>36135</v>
      </c>
      <c r="AC41" s="209">
        <v>35927</v>
      </c>
      <c r="AD41" s="209">
        <v>35680</v>
      </c>
      <c r="AE41" s="209">
        <v>35393</v>
      </c>
      <c r="AF41" s="296">
        <v>35052</v>
      </c>
    </row>
    <row r="42" spans="1:32" ht="15.75" thickBot="1" x14ac:dyDescent="0.3">
      <c r="A42" s="297" t="s">
        <v>156</v>
      </c>
      <c r="B42" s="298">
        <v>0</v>
      </c>
      <c r="C42" s="298">
        <v>8932</v>
      </c>
      <c r="D42" s="298">
        <v>8427</v>
      </c>
      <c r="E42" s="298">
        <v>9227</v>
      </c>
      <c r="F42" s="298">
        <v>9503</v>
      </c>
      <c r="G42" s="298">
        <v>9597</v>
      </c>
      <c r="H42" s="298">
        <v>9699</v>
      </c>
      <c r="I42" s="298">
        <v>8929</v>
      </c>
      <c r="J42" s="298">
        <v>7940</v>
      </c>
      <c r="K42" s="298">
        <v>7510</v>
      </c>
      <c r="L42" s="298">
        <v>0</v>
      </c>
      <c r="M42" s="298">
        <v>0</v>
      </c>
      <c r="N42" s="298">
        <v>0</v>
      </c>
      <c r="O42" s="299">
        <v>0</v>
      </c>
      <c r="P42" s="299">
        <v>358</v>
      </c>
      <c r="Q42" s="440"/>
      <c r="R42" s="300">
        <v>0</v>
      </c>
      <c r="S42" s="298">
        <v>0</v>
      </c>
      <c r="T42" s="298">
        <v>0</v>
      </c>
      <c r="U42" s="298">
        <v>0</v>
      </c>
      <c r="V42" s="298">
        <v>0</v>
      </c>
      <c r="W42" s="298">
        <v>0</v>
      </c>
      <c r="X42" s="298">
        <v>0</v>
      </c>
      <c r="Y42" s="298">
        <v>0</v>
      </c>
      <c r="Z42" s="298">
        <v>0</v>
      </c>
      <c r="AA42" s="298">
        <v>0</v>
      </c>
      <c r="AB42" s="298">
        <v>0</v>
      </c>
      <c r="AC42" s="298">
        <v>0</v>
      </c>
      <c r="AD42" s="298">
        <v>0</v>
      </c>
      <c r="AE42" s="298">
        <v>0</v>
      </c>
      <c r="AF42" s="301">
        <v>0</v>
      </c>
    </row>
  </sheetData>
  <mergeCells count="4">
    <mergeCell ref="A15:A16"/>
    <mergeCell ref="Q17:Q42"/>
    <mergeCell ref="B15:P15"/>
    <mergeCell ref="Q15:AF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A36E-E08A-4AC6-B168-2C0CDC4B676B}">
  <dimension ref="A1:P37"/>
  <sheetViews>
    <sheetView showGridLines="0" zoomScale="90" zoomScaleNormal="90" workbookViewId="0"/>
  </sheetViews>
  <sheetFormatPr baseColWidth="10" defaultRowHeight="15" x14ac:dyDescent="0.25"/>
  <cols>
    <col min="1" max="1" width="36.5703125" customWidth="1"/>
    <col min="2" max="15" width="10.7109375" customWidth="1"/>
  </cols>
  <sheetData>
    <row r="1" spans="1:16" s="1" customFormat="1" ht="15.75" x14ac:dyDescent="0.25"/>
    <row r="2" spans="1:16" s="1" customFormat="1" ht="15.75" x14ac:dyDescent="0.25"/>
    <row r="3" spans="1:16" s="1" customFormat="1" ht="15.75" x14ac:dyDescent="0.25"/>
    <row r="4" spans="1:16" s="1" customFormat="1" ht="15.75" x14ac:dyDescent="0.25"/>
    <row r="5" spans="1:16" s="1" customFormat="1" ht="15.75" x14ac:dyDescent="0.25"/>
    <row r="6" spans="1:16" s="1" customFormat="1" ht="15.75" x14ac:dyDescent="0.25"/>
    <row r="7" spans="1:16" s="1" customFormat="1" ht="15.75" x14ac:dyDescent="0.25">
      <c r="A7" s="7" t="s">
        <v>174</v>
      </c>
      <c r="B7" s="30"/>
      <c r="C7"/>
      <c r="D7"/>
      <c r="E7"/>
      <c r="F7"/>
      <c r="G7"/>
      <c r="H7"/>
      <c r="I7"/>
      <c r="J7"/>
      <c r="K7"/>
      <c r="L7"/>
      <c r="M7"/>
    </row>
    <row r="8" spans="1:16" s="1" customFormat="1" ht="15.75" x14ac:dyDescent="0.25">
      <c r="A8" s="9" t="s">
        <v>163</v>
      </c>
      <c r="B8" s="8"/>
      <c r="C8"/>
      <c r="D8"/>
      <c r="E8"/>
      <c r="F8"/>
      <c r="G8"/>
      <c r="H8"/>
      <c r="I8"/>
      <c r="J8"/>
      <c r="K8"/>
      <c r="L8"/>
      <c r="M8"/>
    </row>
    <row r="9" spans="1:16" s="1" customFormat="1" ht="15.75" x14ac:dyDescent="0.25">
      <c r="A9" s="351" t="s">
        <v>180</v>
      </c>
      <c r="B9" s="8"/>
      <c r="C9"/>
      <c r="D9"/>
      <c r="E9"/>
      <c r="F9"/>
      <c r="G9"/>
      <c r="H9"/>
      <c r="I9"/>
      <c r="J9"/>
      <c r="K9"/>
      <c r="L9"/>
      <c r="M9"/>
    </row>
    <row r="10" spans="1:16" s="1" customFormat="1" ht="16.5" thickBot="1" x14ac:dyDescent="0.3">
      <c r="A10" s="9"/>
      <c r="B10" s="8"/>
      <c r="C10"/>
      <c r="D10"/>
      <c r="E10"/>
      <c r="F10"/>
      <c r="G10"/>
      <c r="H10"/>
      <c r="I10"/>
      <c r="J10"/>
      <c r="K10"/>
      <c r="L10"/>
      <c r="M10"/>
    </row>
    <row r="11" spans="1:16" x14ac:dyDescent="0.25">
      <c r="A11" s="444" t="s">
        <v>158</v>
      </c>
      <c r="B11" s="397" t="s">
        <v>40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3"/>
    </row>
    <row r="12" spans="1:16" ht="15.75" thickBot="1" x14ac:dyDescent="0.3">
      <c r="A12" s="445"/>
      <c r="B12" s="354" t="s">
        <v>52</v>
      </c>
      <c r="C12" s="324" t="s">
        <v>53</v>
      </c>
      <c r="D12" s="324" t="s">
        <v>54</v>
      </c>
      <c r="E12" s="324" t="s">
        <v>55</v>
      </c>
      <c r="F12" s="324" t="s">
        <v>56</v>
      </c>
      <c r="G12" s="324" t="s">
        <v>57</v>
      </c>
      <c r="H12" s="324" t="s">
        <v>58</v>
      </c>
      <c r="I12" s="324" t="s">
        <v>59</v>
      </c>
      <c r="J12" s="324" t="s">
        <v>60</v>
      </c>
      <c r="K12" s="324" t="s">
        <v>61</v>
      </c>
      <c r="L12" s="324" t="s">
        <v>62</v>
      </c>
      <c r="M12" s="324" t="s">
        <v>110</v>
      </c>
      <c r="N12" s="324" t="s">
        <v>117</v>
      </c>
      <c r="O12" s="324" t="s">
        <v>128</v>
      </c>
      <c r="P12" s="325" t="s">
        <v>183</v>
      </c>
    </row>
    <row r="13" spans="1:16" ht="15.75" thickBot="1" x14ac:dyDescent="0.3">
      <c r="A13" s="276" t="s">
        <v>6</v>
      </c>
      <c r="B13" s="344">
        <v>0.87858526128390546</v>
      </c>
      <c r="C13" s="344">
        <v>0.88061154510377793</v>
      </c>
      <c r="D13" s="344">
        <v>0.89372108382683324</v>
      </c>
      <c r="E13" s="344">
        <v>0.92318915581742034</v>
      </c>
      <c r="F13" s="344">
        <v>0.95990654325702773</v>
      </c>
      <c r="G13" s="344">
        <v>0.94399766053802592</v>
      </c>
      <c r="H13" s="344">
        <v>0.9366744453629321</v>
      </c>
      <c r="I13" s="344">
        <v>0.92234974482168774</v>
      </c>
      <c r="J13" s="344">
        <v>0.91271862407045823</v>
      </c>
      <c r="K13" s="344">
        <v>0.89940520920942835</v>
      </c>
      <c r="L13" s="344">
        <v>0.88391593342243469</v>
      </c>
      <c r="M13" s="344">
        <v>0.88836602589455382</v>
      </c>
      <c r="N13" s="344">
        <v>0.89644494117182583</v>
      </c>
      <c r="O13" s="344">
        <v>0.8784593057024046</v>
      </c>
      <c r="P13" s="345">
        <v>0.8668558095680573</v>
      </c>
    </row>
    <row r="14" spans="1:16" x14ac:dyDescent="0.25">
      <c r="A14" s="329" t="s">
        <v>132</v>
      </c>
      <c r="B14" s="343">
        <v>0.9256026197041286</v>
      </c>
      <c r="C14" s="343">
        <v>0.92220900689099816</v>
      </c>
      <c r="D14" s="343">
        <v>0.94422868371536883</v>
      </c>
      <c r="E14" s="343">
        <v>0.98083665708190337</v>
      </c>
      <c r="F14" s="343">
        <v>0.99561419775981008</v>
      </c>
      <c r="G14" s="343">
        <v>0.99393563439745203</v>
      </c>
      <c r="H14" s="343">
        <v>0.98627074171255402</v>
      </c>
      <c r="I14" s="343">
        <v>0.97443281298955009</v>
      </c>
      <c r="J14" s="343">
        <v>0.96834118262689695</v>
      </c>
      <c r="K14" s="343">
        <v>0.94675444094221628</v>
      </c>
      <c r="L14" s="343">
        <v>0.92190252226944769</v>
      </c>
      <c r="M14" s="343">
        <v>0.90998114860495094</v>
      </c>
      <c r="N14" s="343">
        <v>0.90620342600599824</v>
      </c>
      <c r="O14" s="343">
        <v>0.89302085112472362</v>
      </c>
      <c r="P14" s="346">
        <v>0.87010812340261701</v>
      </c>
    </row>
    <row r="15" spans="1:16" x14ac:dyDescent="0.25">
      <c r="A15" s="302" t="s">
        <v>133</v>
      </c>
      <c r="B15" s="212">
        <v>0.83358261042975368</v>
      </c>
      <c r="C15" s="212">
        <v>0.80472652839209291</v>
      </c>
      <c r="D15" s="212">
        <v>0.81012895324544343</v>
      </c>
      <c r="E15" s="212">
        <v>0.82995263142599751</v>
      </c>
      <c r="F15" s="212">
        <v>0.91715985020926649</v>
      </c>
      <c r="G15" s="212">
        <v>0.91248121195886722</v>
      </c>
      <c r="H15" s="212">
        <v>0.92632581771991107</v>
      </c>
      <c r="I15" s="212">
        <v>0.84763211021898932</v>
      </c>
      <c r="J15" s="212">
        <v>0.83430191353649896</v>
      </c>
      <c r="K15" s="212">
        <v>0.81805421103581799</v>
      </c>
      <c r="L15" s="212">
        <v>0.84313628084119885</v>
      </c>
      <c r="M15" s="212">
        <v>0.86396120469627358</v>
      </c>
      <c r="N15" s="212">
        <v>0.86241692899615252</v>
      </c>
      <c r="O15" s="212">
        <v>0.8500125722906714</v>
      </c>
      <c r="P15" s="347">
        <v>0.85085263894515861</v>
      </c>
    </row>
    <row r="16" spans="1:16" x14ac:dyDescent="0.25">
      <c r="A16" s="302" t="s">
        <v>134</v>
      </c>
      <c r="B16" s="212">
        <v>0.93603898271143449</v>
      </c>
      <c r="C16" s="212">
        <v>0.91147038252542101</v>
      </c>
      <c r="D16" s="212">
        <v>0.93727506426735219</v>
      </c>
      <c r="E16" s="212">
        <v>0.93690731733826049</v>
      </c>
      <c r="F16" s="212">
        <v>0.93942282811499855</v>
      </c>
      <c r="G16" s="212">
        <v>0.93843553180467321</v>
      </c>
      <c r="H16" s="212">
        <v>0.94146594146594142</v>
      </c>
      <c r="I16" s="212">
        <v>0.92030960427341113</v>
      </c>
      <c r="J16" s="212">
        <v>0.90303542464595798</v>
      </c>
      <c r="K16" s="212">
        <v>0.880294860419084</v>
      </c>
      <c r="L16" s="212">
        <v>0.88284845496383957</v>
      </c>
      <c r="M16" s="212">
        <v>0.87240020936062368</v>
      </c>
      <c r="N16" s="212">
        <v>0.87677185578031069</v>
      </c>
      <c r="O16" s="212">
        <v>0.85940152354764943</v>
      </c>
      <c r="P16" s="347">
        <v>0.81259417199715711</v>
      </c>
    </row>
    <row r="17" spans="1:16" x14ac:dyDescent="0.25">
      <c r="A17" s="302" t="s">
        <v>135</v>
      </c>
      <c r="B17" s="212">
        <v>0.89516065522129473</v>
      </c>
      <c r="C17" s="212">
        <v>0.88160634208840483</v>
      </c>
      <c r="D17" s="212">
        <v>0.92869618196588144</v>
      </c>
      <c r="E17" s="212">
        <v>0.93471164309031551</v>
      </c>
      <c r="F17" s="212">
        <v>0.96693258380523295</v>
      </c>
      <c r="G17" s="212">
        <v>0.91239302956838852</v>
      </c>
      <c r="H17" s="212">
        <v>0.89874676333505954</v>
      </c>
      <c r="I17" s="212">
        <v>0.86761327179020142</v>
      </c>
      <c r="J17" s="212">
        <v>0.84981351015333606</v>
      </c>
      <c r="K17" s="212">
        <v>0.84458375856538859</v>
      </c>
      <c r="L17" s="212">
        <v>0.86244187759052371</v>
      </c>
      <c r="M17" s="212">
        <v>0.87264030067480991</v>
      </c>
      <c r="N17" s="212">
        <v>0.86012998022040121</v>
      </c>
      <c r="O17" s="212">
        <v>0.85095642933049942</v>
      </c>
      <c r="P17" s="347">
        <v>0.85523410391600196</v>
      </c>
    </row>
    <row r="18" spans="1:16" x14ac:dyDescent="0.25">
      <c r="A18" s="302" t="s">
        <v>136</v>
      </c>
      <c r="B18" s="212">
        <v>0.84126504280486003</v>
      </c>
      <c r="C18" s="212">
        <v>0.83062902722926624</v>
      </c>
      <c r="D18" s="212">
        <v>0.86601431667432849</v>
      </c>
      <c r="E18" s="212">
        <v>0.88350546981962219</v>
      </c>
      <c r="F18" s="212">
        <v>0.89774332889265673</v>
      </c>
      <c r="G18" s="212">
        <v>0.89491941254642726</v>
      </c>
      <c r="H18" s="212">
        <v>0.90683873463719955</v>
      </c>
      <c r="I18" s="212">
        <v>0.89821916847787986</v>
      </c>
      <c r="J18" s="212">
        <v>0.89100207994985325</v>
      </c>
      <c r="K18" s="212">
        <v>0.87629762172108283</v>
      </c>
      <c r="L18" s="212">
        <v>0.88406791161459719</v>
      </c>
      <c r="M18" s="212">
        <v>0.88689527646652033</v>
      </c>
      <c r="N18" s="212">
        <v>0.88244676364361352</v>
      </c>
      <c r="O18" s="212">
        <v>0.86019040764759724</v>
      </c>
      <c r="P18" s="347">
        <v>0.85297240338790925</v>
      </c>
    </row>
    <row r="19" spans="1:16" x14ac:dyDescent="0.25">
      <c r="A19" s="302" t="s">
        <v>137</v>
      </c>
      <c r="B19" s="212">
        <v>0.86917964888481603</v>
      </c>
      <c r="C19" s="212">
        <v>0.84636863425925923</v>
      </c>
      <c r="D19" s="212">
        <v>0.8681925580181773</v>
      </c>
      <c r="E19" s="212">
        <v>0.88557141716682752</v>
      </c>
      <c r="F19" s="212">
        <v>0.89973555352135193</v>
      </c>
      <c r="G19" s="212">
        <v>0.96523237802971351</v>
      </c>
      <c r="H19" s="212">
        <v>0.89307562339780933</v>
      </c>
      <c r="I19" s="212">
        <v>0.89369394373192323</v>
      </c>
      <c r="J19" s="212">
        <v>0.88814360359302535</v>
      </c>
      <c r="K19" s="212">
        <v>0.87903642946870608</v>
      </c>
      <c r="L19" s="212">
        <v>0.88147143027555763</v>
      </c>
      <c r="M19" s="212">
        <v>0.88158241824498995</v>
      </c>
      <c r="N19" s="212">
        <v>0.88693701256085833</v>
      </c>
      <c r="O19" s="212">
        <v>0.87209806227945275</v>
      </c>
      <c r="P19" s="347">
        <v>0.85978494961721663</v>
      </c>
    </row>
    <row r="20" spans="1:16" x14ac:dyDescent="0.25">
      <c r="A20" s="302" t="s">
        <v>138</v>
      </c>
      <c r="B20" s="212">
        <v>0.88257711644544268</v>
      </c>
      <c r="C20" s="212">
        <v>0.90164780188856231</v>
      </c>
      <c r="D20" s="212">
        <v>0.9130432512310126</v>
      </c>
      <c r="E20" s="212">
        <v>0.94485842026825628</v>
      </c>
      <c r="F20" s="212">
        <v>0.97168858490022969</v>
      </c>
      <c r="G20" s="212">
        <v>0.95277440555927662</v>
      </c>
      <c r="H20" s="212">
        <v>0.94998614647100954</v>
      </c>
      <c r="I20" s="212">
        <v>0.94399866352734807</v>
      </c>
      <c r="J20" s="212">
        <v>0.93014924439160229</v>
      </c>
      <c r="K20" s="212">
        <v>0.91549237033213948</v>
      </c>
      <c r="L20" s="212">
        <v>0.90816571506111499</v>
      </c>
      <c r="M20" s="212">
        <v>0.91353839715421636</v>
      </c>
      <c r="N20" s="212">
        <v>0.91090880470143776</v>
      </c>
      <c r="O20" s="212">
        <v>0.89774300711266009</v>
      </c>
      <c r="P20" s="347">
        <v>0.87658517245936307</v>
      </c>
    </row>
    <row r="21" spans="1:16" x14ac:dyDescent="0.25">
      <c r="A21" s="302" t="s">
        <v>139</v>
      </c>
      <c r="B21" s="212">
        <v>0.91451706548334921</v>
      </c>
      <c r="C21" s="212">
        <v>1.0145236723401383</v>
      </c>
      <c r="D21" s="212">
        <v>1.0030981961844363</v>
      </c>
      <c r="E21" s="212">
        <v>1.0216027693188621</v>
      </c>
      <c r="F21" s="212">
        <v>1.0941738160514547</v>
      </c>
      <c r="G21" s="212">
        <v>1.0413568166992824</v>
      </c>
      <c r="H21" s="212">
        <v>1.0377718428080884</v>
      </c>
      <c r="I21" s="212">
        <v>0.94496403066169965</v>
      </c>
      <c r="J21" s="212">
        <v>0.92762489939135051</v>
      </c>
      <c r="K21" s="212">
        <v>0.93259027568285624</v>
      </c>
      <c r="L21" s="212">
        <v>0.90049408801809883</v>
      </c>
      <c r="M21" s="212">
        <v>0.92460161348559233</v>
      </c>
      <c r="N21" s="212">
        <v>0.92856403467194049</v>
      </c>
      <c r="O21" s="212">
        <v>0.88317733840890689</v>
      </c>
      <c r="P21" s="347">
        <v>0.86832240708043462</v>
      </c>
    </row>
    <row r="22" spans="1:16" x14ac:dyDescent="0.25">
      <c r="A22" s="302" t="s">
        <v>140</v>
      </c>
      <c r="B22" s="212">
        <v>0.98334039248905836</v>
      </c>
      <c r="C22" s="212">
        <v>0.96095928611266035</v>
      </c>
      <c r="D22" s="212">
        <v>0.96429067667083512</v>
      </c>
      <c r="E22" s="212">
        <v>1.0414003889969436</v>
      </c>
      <c r="F22" s="212">
        <v>1.0626128002221296</v>
      </c>
      <c r="G22" s="212">
        <v>1.0439789123196448</v>
      </c>
      <c r="H22" s="212">
        <v>1.0417417833864928</v>
      </c>
      <c r="I22" s="212">
        <v>1.0540352826781498</v>
      </c>
      <c r="J22" s="212">
        <v>1.0786908077994428</v>
      </c>
      <c r="K22" s="212">
        <v>1.0414740086871235</v>
      </c>
      <c r="L22" s="212">
        <v>1.0122414520894893</v>
      </c>
      <c r="M22" s="212">
        <v>0.95984784446322913</v>
      </c>
      <c r="N22" s="212">
        <v>0.99577405268347652</v>
      </c>
      <c r="O22" s="212">
        <v>1.0290018302125863</v>
      </c>
      <c r="P22" s="347">
        <v>1.0337427643653818</v>
      </c>
    </row>
    <row r="23" spans="1:16" x14ac:dyDescent="0.25">
      <c r="A23" s="302" t="s">
        <v>141</v>
      </c>
      <c r="B23" s="212">
        <v>0.83790453402197285</v>
      </c>
      <c r="C23" s="212">
        <v>0.84096300912219446</v>
      </c>
      <c r="D23" s="212">
        <v>0.85145256075989839</v>
      </c>
      <c r="E23" s="212">
        <v>0.89304547583915983</v>
      </c>
      <c r="F23" s="212">
        <v>0.93987351715903134</v>
      </c>
      <c r="G23" s="212">
        <v>0.88890973024819331</v>
      </c>
      <c r="H23" s="212">
        <v>0.88374957174612301</v>
      </c>
      <c r="I23" s="212">
        <v>0.87381862670133048</v>
      </c>
      <c r="J23" s="212">
        <v>0.86021231815343335</v>
      </c>
      <c r="K23" s="212">
        <v>0.85002203708085033</v>
      </c>
      <c r="L23" s="212">
        <v>0.82563591195568908</v>
      </c>
      <c r="M23" s="212">
        <v>0.83729867635899624</v>
      </c>
      <c r="N23" s="212">
        <v>0.86005192584735701</v>
      </c>
      <c r="O23" s="212">
        <v>0.83982533653311298</v>
      </c>
      <c r="P23" s="347">
        <v>0.82333907645490634</v>
      </c>
    </row>
    <row r="24" spans="1:16" x14ac:dyDescent="0.25">
      <c r="A24" s="302" t="s">
        <v>142</v>
      </c>
      <c r="B24" s="212">
        <v>0.861090147057746</v>
      </c>
      <c r="C24" s="212">
        <v>0.84953430600235957</v>
      </c>
      <c r="D24" s="212">
        <v>0.88357379548986836</v>
      </c>
      <c r="E24" s="212">
        <v>0.9216402582159624</v>
      </c>
      <c r="F24" s="212">
        <v>0.97978670270587886</v>
      </c>
      <c r="G24" s="212">
        <v>0.92763530667059124</v>
      </c>
      <c r="H24" s="212">
        <v>0.9261710305954568</v>
      </c>
      <c r="I24" s="212">
        <v>0.90859148255641775</v>
      </c>
      <c r="J24" s="212">
        <v>0.91864409301218442</v>
      </c>
      <c r="K24" s="212">
        <v>0.90393784477661099</v>
      </c>
      <c r="L24" s="212">
        <v>0.91955315696116546</v>
      </c>
      <c r="M24" s="212">
        <v>0.91683636502307131</v>
      </c>
      <c r="N24" s="212">
        <v>0.91452846350328354</v>
      </c>
      <c r="O24" s="212">
        <v>0.91530180669673922</v>
      </c>
      <c r="P24" s="347">
        <v>0.89181578780379467</v>
      </c>
    </row>
    <row r="25" spans="1:16" x14ac:dyDescent="0.25">
      <c r="A25" s="302" t="s">
        <v>143</v>
      </c>
      <c r="B25" s="212">
        <v>0.8636324665132199</v>
      </c>
      <c r="C25" s="212">
        <v>0.85506146708998088</v>
      </c>
      <c r="D25" s="212">
        <v>0.87818316199690927</v>
      </c>
      <c r="E25" s="212">
        <v>0.90079817559863173</v>
      </c>
      <c r="F25" s="212">
        <v>0.92907504698152288</v>
      </c>
      <c r="G25" s="212">
        <v>0.92325122128676851</v>
      </c>
      <c r="H25" s="212">
        <v>0.91907801716293591</v>
      </c>
      <c r="I25" s="212">
        <v>0.91183604772040983</v>
      </c>
      <c r="J25" s="212">
        <v>0.9006814577767619</v>
      </c>
      <c r="K25" s="212">
        <v>0.88253885786032815</v>
      </c>
      <c r="L25" s="212">
        <v>0.87509300188192041</v>
      </c>
      <c r="M25" s="212">
        <v>0.87225488532668427</v>
      </c>
      <c r="N25" s="212">
        <v>0.86678005803847846</v>
      </c>
      <c r="O25" s="212">
        <v>0.85937169930892965</v>
      </c>
      <c r="P25" s="347">
        <v>0.85120306665546708</v>
      </c>
    </row>
    <row r="26" spans="1:16" x14ac:dyDescent="0.25">
      <c r="A26" s="302" t="s">
        <v>144</v>
      </c>
      <c r="B26" s="212">
        <v>0.89234698294519954</v>
      </c>
      <c r="C26" s="212">
        <v>0.90888084719741835</v>
      </c>
      <c r="D26" s="212">
        <v>0.91753075451332466</v>
      </c>
      <c r="E26" s="212">
        <v>0.92687265990186118</v>
      </c>
      <c r="F26" s="212">
        <v>0.97053348800104822</v>
      </c>
      <c r="G26" s="212">
        <v>0.91886300950045974</v>
      </c>
      <c r="H26" s="212">
        <v>0.9199599399861389</v>
      </c>
      <c r="I26" s="212">
        <v>0.90626265378487714</v>
      </c>
      <c r="J26" s="212">
        <v>0.87973535014258175</v>
      </c>
      <c r="K26" s="212">
        <v>0.85730978869558727</v>
      </c>
      <c r="L26" s="212">
        <v>0.84664818830051192</v>
      </c>
      <c r="M26" s="212">
        <v>0.8579671764267065</v>
      </c>
      <c r="N26" s="212">
        <v>0.86745979241185722</v>
      </c>
      <c r="O26" s="212">
        <v>0.84137116725391714</v>
      </c>
      <c r="P26" s="347">
        <v>0.82693617902245309</v>
      </c>
    </row>
    <row r="27" spans="1:16" x14ac:dyDescent="0.25">
      <c r="A27" s="302" t="s">
        <v>145</v>
      </c>
      <c r="B27" s="212">
        <v>0.84932029490378347</v>
      </c>
      <c r="C27" s="212">
        <v>0.86363320506918451</v>
      </c>
      <c r="D27" s="212">
        <v>0.86005238390227468</v>
      </c>
      <c r="E27" s="212">
        <v>0.87692254150688542</v>
      </c>
      <c r="F27" s="212">
        <v>0.90051679305430132</v>
      </c>
      <c r="G27" s="212">
        <v>0.91523929169397311</v>
      </c>
      <c r="H27" s="212">
        <v>0.90152200399735838</v>
      </c>
      <c r="I27" s="212">
        <v>0.88127422602155558</v>
      </c>
      <c r="J27" s="212">
        <v>0.8833097811390539</v>
      </c>
      <c r="K27" s="212">
        <v>0.86398054122446311</v>
      </c>
      <c r="L27" s="212">
        <v>0.86323078709332557</v>
      </c>
      <c r="M27" s="212">
        <v>0.88003080093461861</v>
      </c>
      <c r="N27" s="212">
        <v>0.89500504697914951</v>
      </c>
      <c r="O27" s="212">
        <v>0.88515411185353376</v>
      </c>
      <c r="P27" s="347">
        <v>0.88559279866105756</v>
      </c>
    </row>
    <row r="28" spans="1:16" x14ac:dyDescent="0.25">
      <c r="A28" s="302" t="s">
        <v>146</v>
      </c>
      <c r="B28" s="212">
        <v>0.89243361391433751</v>
      </c>
      <c r="C28" s="212">
        <v>0.85122119286425235</v>
      </c>
      <c r="D28" s="212">
        <v>0.88430927523074598</v>
      </c>
      <c r="E28" s="212">
        <v>0.89664766862630707</v>
      </c>
      <c r="F28" s="212">
        <v>0.92311792138574289</v>
      </c>
      <c r="G28" s="212">
        <v>0.90469206060517171</v>
      </c>
      <c r="H28" s="212">
        <v>0.91641092025075266</v>
      </c>
      <c r="I28" s="212">
        <v>0.90414380594859944</v>
      </c>
      <c r="J28" s="212">
        <v>0.90513618565425047</v>
      </c>
      <c r="K28" s="212">
        <v>0.8999729001155311</v>
      </c>
      <c r="L28" s="212">
        <v>0.91123739167495388</v>
      </c>
      <c r="M28" s="212">
        <v>0.90352991210660616</v>
      </c>
      <c r="N28" s="212">
        <v>0.92184732240282286</v>
      </c>
      <c r="O28" s="212">
        <v>0.91453100610188731</v>
      </c>
      <c r="P28" s="347">
        <v>0.90443248782987451</v>
      </c>
    </row>
    <row r="29" spans="1:16" x14ac:dyDescent="0.25">
      <c r="A29" s="302" t="s">
        <v>147</v>
      </c>
      <c r="B29" s="212">
        <v>1.0159060830351454</v>
      </c>
      <c r="C29" s="212">
        <v>0.95162702466073257</v>
      </c>
      <c r="D29" s="212">
        <v>1.0019303156066017</v>
      </c>
      <c r="E29" s="212">
        <v>1.0251226223232444</v>
      </c>
      <c r="F29" s="212">
        <v>1.0734327933398164</v>
      </c>
      <c r="G29" s="212">
        <v>1.132180125975369</v>
      </c>
      <c r="H29" s="212">
        <v>1.0161128833213029</v>
      </c>
      <c r="I29" s="212">
        <v>0.9895934284000184</v>
      </c>
      <c r="J29" s="212">
        <v>0.98840082361015791</v>
      </c>
      <c r="K29" s="212">
        <v>0.97251998546511631</v>
      </c>
      <c r="L29" s="212">
        <v>0.95889699406038975</v>
      </c>
      <c r="M29" s="212">
        <v>0.95896143634972775</v>
      </c>
      <c r="N29" s="212">
        <v>0.91436271757439636</v>
      </c>
      <c r="O29" s="212">
        <v>0.894495618962031</v>
      </c>
      <c r="P29" s="347">
        <v>0.88064341713976746</v>
      </c>
    </row>
    <row r="30" spans="1:16" x14ac:dyDescent="0.25">
      <c r="A30" s="302" t="s">
        <v>148</v>
      </c>
      <c r="B30" s="212">
        <v>0.86632159558735367</v>
      </c>
      <c r="C30" s="212">
        <v>0.88717089889390865</v>
      </c>
      <c r="D30" s="212">
        <v>0.91851077975116346</v>
      </c>
      <c r="E30" s="212">
        <v>0.94809650082518959</v>
      </c>
      <c r="F30" s="212">
        <v>0.96426241391808631</v>
      </c>
      <c r="G30" s="212">
        <v>0.97148986720093611</v>
      </c>
      <c r="H30" s="212">
        <v>0.93539198999617912</v>
      </c>
      <c r="I30" s="212">
        <v>0.90284194554784591</v>
      </c>
      <c r="J30" s="212">
        <v>0.90516460283902145</v>
      </c>
      <c r="K30" s="212">
        <v>0.88765198953053048</v>
      </c>
      <c r="L30" s="212">
        <v>0.88159383454947937</v>
      </c>
      <c r="M30" s="212">
        <v>0.8822974292222584</v>
      </c>
      <c r="N30" s="212">
        <v>0.90574009324009319</v>
      </c>
      <c r="O30" s="212">
        <v>0.91718326230143354</v>
      </c>
      <c r="P30" s="347">
        <v>0.89995804015234648</v>
      </c>
    </row>
    <row r="31" spans="1:16" x14ac:dyDescent="0.25">
      <c r="A31" s="302" t="s">
        <v>149</v>
      </c>
      <c r="B31" s="212">
        <v>1.1120516452027271</v>
      </c>
      <c r="C31" s="212">
        <v>1.0175981434925547</v>
      </c>
      <c r="D31" s="212">
        <v>1.03548224310856</v>
      </c>
      <c r="E31" s="212">
        <v>1.075199802511803</v>
      </c>
      <c r="F31" s="212">
        <v>1.0376942809717822</v>
      </c>
      <c r="G31" s="212">
        <v>1.0437837678249831</v>
      </c>
      <c r="H31" s="212">
        <v>1.0081481695512728</v>
      </c>
      <c r="I31" s="212">
        <v>0.9836576316311213</v>
      </c>
      <c r="J31" s="212">
        <v>0.96053107690594819</v>
      </c>
      <c r="K31" s="212">
        <v>0.93666858663155872</v>
      </c>
      <c r="L31" s="212">
        <v>0.91915308387935235</v>
      </c>
      <c r="M31" s="212">
        <v>0.90649197545749272</v>
      </c>
      <c r="N31" s="212">
        <v>0.90918522065278107</v>
      </c>
      <c r="O31" s="212">
        <v>0.90110472355418969</v>
      </c>
      <c r="P31" s="347">
        <v>0.89783765185400843</v>
      </c>
    </row>
    <row r="32" spans="1:16" x14ac:dyDescent="0.25">
      <c r="A32" s="302" t="s">
        <v>150</v>
      </c>
      <c r="B32" s="212">
        <v>0.94491192118118783</v>
      </c>
      <c r="C32" s="212">
        <v>0.9273082960143153</v>
      </c>
      <c r="D32" s="212">
        <v>0.93385691561945727</v>
      </c>
      <c r="E32" s="212">
        <v>0.96599992253890754</v>
      </c>
      <c r="F32" s="212">
        <v>0.99901743554655642</v>
      </c>
      <c r="G32" s="212">
        <v>1.012143514017017</v>
      </c>
      <c r="H32" s="212">
        <v>1.0135121316839626</v>
      </c>
      <c r="I32" s="212">
        <v>0.99764758743829973</v>
      </c>
      <c r="J32" s="212">
        <v>0.99598546749647554</v>
      </c>
      <c r="K32" s="212">
        <v>0.98479030633791376</v>
      </c>
      <c r="L32" s="212">
        <v>0.96013676630845679</v>
      </c>
      <c r="M32" s="212">
        <v>0.95050511151318118</v>
      </c>
      <c r="N32" s="212">
        <v>0.94989325880664544</v>
      </c>
      <c r="O32" s="212">
        <v>0.91998016059196508</v>
      </c>
      <c r="P32" s="347">
        <v>0.9177231371802369</v>
      </c>
    </row>
    <row r="33" spans="1:16" x14ac:dyDescent="0.25">
      <c r="A33" s="302" t="s">
        <v>151</v>
      </c>
      <c r="B33" s="212">
        <v>0.86096511688177058</v>
      </c>
      <c r="C33" s="212">
        <v>0.85340122572186483</v>
      </c>
      <c r="D33" s="212">
        <v>0.88365520960236466</v>
      </c>
      <c r="E33" s="212">
        <v>0.9508001963672067</v>
      </c>
      <c r="F33" s="212">
        <v>1.011326907677019</v>
      </c>
      <c r="G33" s="212">
        <v>0.9738745485396858</v>
      </c>
      <c r="H33" s="212">
        <v>0.97691863282269187</v>
      </c>
      <c r="I33" s="212">
        <v>0.9669899171536831</v>
      </c>
      <c r="J33" s="212">
        <v>0.9268986768171108</v>
      </c>
      <c r="K33" s="212">
        <v>0.9271787960467206</v>
      </c>
      <c r="L33" s="212">
        <v>0.91881754041261054</v>
      </c>
      <c r="M33" s="212">
        <v>0.93854007055553579</v>
      </c>
      <c r="N33" s="212">
        <v>0.95195248913296249</v>
      </c>
      <c r="O33" s="212">
        <v>0.9562697196430181</v>
      </c>
      <c r="P33" s="347">
        <v>0.93250938503110203</v>
      </c>
    </row>
    <row r="34" spans="1:16" x14ac:dyDescent="0.25">
      <c r="A34" s="302" t="s">
        <v>152</v>
      </c>
      <c r="B34" s="212">
        <v>0.82251716315892254</v>
      </c>
      <c r="C34" s="212">
        <v>0.8248916326364838</v>
      </c>
      <c r="D34" s="212">
        <v>0.8315652173913044</v>
      </c>
      <c r="E34" s="212">
        <v>0.85792567217006277</v>
      </c>
      <c r="F34" s="212">
        <v>0.88690675600223334</v>
      </c>
      <c r="G34" s="212">
        <v>0.8918792610512426</v>
      </c>
      <c r="H34" s="212">
        <v>0.88300941545437883</v>
      </c>
      <c r="I34" s="212">
        <v>0.97024133551079661</v>
      </c>
      <c r="J34" s="212">
        <v>0.95226448792450813</v>
      </c>
      <c r="K34" s="212">
        <v>0.93273584156318678</v>
      </c>
      <c r="L34" s="212">
        <v>0.90943764121549076</v>
      </c>
      <c r="M34" s="212">
        <v>0.90129539124494196</v>
      </c>
      <c r="N34" s="212">
        <v>0.90193954907945262</v>
      </c>
      <c r="O34" s="212">
        <v>0.8855396345471277</v>
      </c>
      <c r="P34" s="347">
        <v>0.87274527274527269</v>
      </c>
    </row>
    <row r="35" spans="1:16" x14ac:dyDescent="0.25">
      <c r="A35" s="302" t="s">
        <v>153</v>
      </c>
      <c r="B35" s="212">
        <v>0.91393761879537594</v>
      </c>
      <c r="C35" s="212">
        <v>0.86827894955462226</v>
      </c>
      <c r="D35" s="212">
        <v>0.91474731493595396</v>
      </c>
      <c r="E35" s="212">
        <v>0.94187309537458885</v>
      </c>
      <c r="F35" s="212">
        <v>1.0092979241145192</v>
      </c>
      <c r="G35" s="212">
        <v>0.98052774160717227</v>
      </c>
      <c r="H35" s="212">
        <v>0.96818676485934496</v>
      </c>
      <c r="I35" s="212">
        <v>0.95070097973625911</v>
      </c>
      <c r="J35" s="212">
        <v>0.94303280514427434</v>
      </c>
      <c r="K35" s="212">
        <v>0.93353370928623503</v>
      </c>
      <c r="L35" s="212">
        <v>0.93241645590458089</v>
      </c>
      <c r="M35" s="212">
        <v>0.94335887322240863</v>
      </c>
      <c r="N35" s="212">
        <v>0.94768306329230345</v>
      </c>
      <c r="O35" s="212">
        <v>0.95195176431996753</v>
      </c>
      <c r="P35" s="347">
        <v>0.96570890099183848</v>
      </c>
    </row>
    <row r="36" spans="1:16" x14ac:dyDescent="0.25">
      <c r="A36" s="302" t="s">
        <v>154</v>
      </c>
      <c r="B36" s="212">
        <v>0.82321283378289434</v>
      </c>
      <c r="C36" s="212">
        <v>0.83359927352922103</v>
      </c>
      <c r="D36" s="212">
        <v>0.85789758255216308</v>
      </c>
      <c r="E36" s="212">
        <v>0.88496182607331486</v>
      </c>
      <c r="F36" s="212">
        <v>0.91461584338810209</v>
      </c>
      <c r="G36" s="212">
        <v>0.93738465681091265</v>
      </c>
      <c r="H36" s="212">
        <v>0.91749796015055407</v>
      </c>
      <c r="I36" s="212">
        <v>0.90786740608370531</v>
      </c>
      <c r="J36" s="212">
        <v>0.90818107300563211</v>
      </c>
      <c r="K36" s="212">
        <v>0.8904805485920444</v>
      </c>
      <c r="L36" s="212">
        <v>0.88627006861634805</v>
      </c>
      <c r="M36" s="212">
        <v>0.88145397510573698</v>
      </c>
      <c r="N36" s="212">
        <v>0.88313635442696026</v>
      </c>
      <c r="O36" s="212">
        <v>0.87082007860874777</v>
      </c>
      <c r="P36" s="347">
        <v>0.86065252248594415</v>
      </c>
    </row>
    <row r="37" spans="1:16" ht="15.75" thickBot="1" x14ac:dyDescent="0.3">
      <c r="A37" s="303" t="s">
        <v>155</v>
      </c>
      <c r="B37" s="348">
        <v>0.9440603566529493</v>
      </c>
      <c r="C37" s="348">
        <v>0.89470067615853999</v>
      </c>
      <c r="D37" s="348">
        <v>0.9331225948323254</v>
      </c>
      <c r="E37" s="348">
        <v>0.93799450549450547</v>
      </c>
      <c r="F37" s="348">
        <v>0.96900928622451787</v>
      </c>
      <c r="G37" s="348">
        <v>0.94864820309924169</v>
      </c>
      <c r="H37" s="348">
        <v>0.94731345334615913</v>
      </c>
      <c r="I37" s="348">
        <v>0.92431659424674106</v>
      </c>
      <c r="J37" s="348">
        <v>0.9078824241757032</v>
      </c>
      <c r="K37" s="348">
        <v>0.8928925893250993</v>
      </c>
      <c r="L37" s="348">
        <v>0.89663760896637612</v>
      </c>
      <c r="M37" s="348">
        <v>0.907256380994795</v>
      </c>
      <c r="N37" s="348">
        <v>0.90350336322869951</v>
      </c>
      <c r="O37" s="348">
        <v>0.91147967112140815</v>
      </c>
      <c r="P37" s="349">
        <v>0.92077484879607441</v>
      </c>
    </row>
  </sheetData>
  <mergeCells count="2">
    <mergeCell ref="A11:A12"/>
    <mergeCell ref="B11:P1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Tabla_01</vt:lpstr>
      <vt:lpstr>Tabla_02</vt:lpstr>
      <vt:lpstr>Tabla_03</vt:lpstr>
      <vt:lpstr>Tabla_04</vt:lpstr>
      <vt:lpstr>Tabla_05</vt:lpstr>
      <vt:lpstr>Tabla_06</vt:lpstr>
      <vt:lpstr>Tabla_07</vt:lpstr>
      <vt:lpstr>Tabla_08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Paulina Arias Narvaez</dc:creator>
  <cp:lastModifiedBy>Johanna Paulina Arias Narvaez</cp:lastModifiedBy>
  <dcterms:created xsi:type="dcterms:W3CDTF">2021-10-14T15:41:19Z</dcterms:created>
  <dcterms:modified xsi:type="dcterms:W3CDTF">2025-03-06T20:55:52Z</dcterms:modified>
</cp:coreProperties>
</file>